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730" windowWidth="26415" windowHeight="964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/>
  <c r="D13"/>
  <c r="C13" l="1"/>
  <c r="C28"/>
  <c r="B28"/>
  <c r="B13"/>
  <c r="D29" l="1"/>
  <c r="D14"/>
</calcChain>
</file>

<file path=xl/sharedStrings.xml><?xml version="1.0" encoding="utf-8"?>
<sst xmlns="http://schemas.openxmlformats.org/spreadsheetml/2006/main" count="67" uniqueCount="38">
  <si>
    <t>Domestic Flight</t>
  </si>
  <si>
    <t>Actual Cost</t>
  </si>
  <si>
    <t>Total:</t>
  </si>
  <si>
    <t>One Way Base Fare/Base Ticket</t>
  </si>
  <si>
    <t>*Constructed Cost</t>
  </si>
  <si>
    <t>https://cpsearch.fas.gsa.gov/cpsearch/search.do?method=enter</t>
  </si>
  <si>
    <t xml:space="preserve">Commercial Transportation </t>
  </si>
  <si>
    <t>**Constructed Cost</t>
  </si>
  <si>
    <t>Passenger Facility Charges (XF)</t>
  </si>
  <si>
    <t>Passenger Security Fees (AY)</t>
  </si>
  <si>
    <t>Segment Fees (ZP)</t>
  </si>
  <si>
    <t>YCA includes fuel surcharge fees</t>
  </si>
  <si>
    <t xml:space="preserve">DOMESTIC </t>
  </si>
  <si>
    <t>INTERNATIONAL</t>
  </si>
  <si>
    <t>*To find available YCA City Pair Fare:</t>
  </si>
  <si>
    <t>Int'l Flight</t>
  </si>
  <si>
    <t>Available YCA City Pair Fare</t>
  </si>
  <si>
    <t xml:space="preserve">Lowest Economy Fare YCA City Pair Fare Not Available </t>
  </si>
  <si>
    <t>Itemized Charges</t>
  </si>
  <si>
    <t>Lowest Economy Fare YCA City Pair Fare Not Available</t>
  </si>
  <si>
    <t>**To find Lowest Economy Fare Cap Estimate:</t>
  </si>
  <si>
    <t>Fuel Surcharge Fee (YQ)</t>
  </si>
  <si>
    <t>Included in Fare</t>
  </si>
  <si>
    <t>PAY</t>
  </si>
  <si>
    <t>NOTES</t>
  </si>
  <si>
    <t>TMC Fee is claimed as part of ticket cost not as a separate miscellaneous reimburseable expense</t>
  </si>
  <si>
    <t>(recommended but not an official site)</t>
  </si>
  <si>
    <t>https://www.dcms.uscg.mil/ppc/travel/</t>
  </si>
  <si>
    <t>Only use this column if there is no YCA City Pair available</t>
  </si>
  <si>
    <r>
      <rPr>
        <sz val="11"/>
        <rFont val="Calibri"/>
        <family val="2"/>
        <scheme val="minor"/>
      </rPr>
      <t>If TMC is unavailable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http://matrix.itasoftware.com/</t>
    </r>
  </si>
  <si>
    <t>TMC ADTRAV 1-(855) 576-4781 OR 1-(205) 444-4800</t>
  </si>
  <si>
    <t>ADTRAV Online Booking Engine http://www.uscg.mil/psc/bops/govtrvl/TMC/ADTRAV/default_ADTRAV.asp</t>
  </si>
  <si>
    <t>Federal, State &amp; Local Taxes</t>
  </si>
  <si>
    <t>Maintenance Fees</t>
  </si>
  <si>
    <t>Administrative Fees</t>
  </si>
  <si>
    <t>For current TMC fee rates go to the PPC Travel website section "How to Calculate Constructive Cost":</t>
  </si>
  <si>
    <t>N/A</t>
  </si>
  <si>
    <t xml:space="preserve">TMC Fee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</si>
</sst>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[$-409]d\-mmm\-yy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44" fontId="1" fillId="0" borderId="23" xfId="1" applyFont="1" applyBorder="1" applyAlignment="1" applyProtection="1">
      <alignment horizontal="center"/>
      <protection locked="0"/>
    </xf>
    <xf numFmtId="44" fontId="0" fillId="0" borderId="23" xfId="1" applyFont="1" applyBorder="1" applyProtection="1">
      <protection locked="0"/>
    </xf>
    <xf numFmtId="44" fontId="0" fillId="0" borderId="24" xfId="1" applyFont="1" applyBorder="1" applyProtection="1">
      <protection locked="0"/>
    </xf>
    <xf numFmtId="44" fontId="1" fillId="0" borderId="1" xfId="1" applyFont="1" applyBorder="1" applyAlignment="1" applyProtection="1">
      <alignment horizontal="center"/>
      <protection locked="0"/>
    </xf>
    <xf numFmtId="44" fontId="0" fillId="0" borderId="1" xfId="0" applyNumberFormat="1" applyBorder="1" applyProtection="1">
      <protection locked="0"/>
    </xf>
    <xf numFmtId="44" fontId="0" fillId="0" borderId="5" xfId="1" applyFont="1" applyBorder="1" applyProtection="1">
      <protection locked="0"/>
    </xf>
    <xf numFmtId="44" fontId="1" fillId="0" borderId="2" xfId="1" applyFont="1" applyBorder="1" applyAlignment="1" applyProtection="1">
      <alignment horizontal="center"/>
      <protection locked="0"/>
    </xf>
    <xf numFmtId="44" fontId="0" fillId="0" borderId="9" xfId="1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1" xfId="1" applyFont="1" applyBorder="1" applyProtection="1">
      <protection locked="0"/>
    </xf>
    <xf numFmtId="44" fontId="0" fillId="2" borderId="2" xfId="1" applyFont="1" applyFill="1" applyBorder="1" applyAlignment="1" applyProtection="1">
      <alignment horizontal="center"/>
      <protection locked="0"/>
    </xf>
    <xf numFmtId="44" fontId="0" fillId="2" borderId="8" xfId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44" fontId="0" fillId="0" borderId="7" xfId="1" applyFont="1" applyBorder="1" applyProtection="1">
      <protection locked="0"/>
    </xf>
    <xf numFmtId="44" fontId="0" fillId="2" borderId="1" xfId="1" applyFont="1" applyFill="1" applyBorder="1" applyAlignment="1" applyProtection="1">
      <alignment horizontal="center"/>
      <protection locked="0"/>
    </xf>
    <xf numFmtId="44" fontId="0" fillId="2" borderId="5" xfId="1" applyFont="1" applyFill="1" applyBorder="1" applyAlignment="1" applyProtection="1">
      <alignment horizontal="center"/>
      <protection locked="0"/>
    </xf>
    <xf numFmtId="44" fontId="0" fillId="0" borderId="3" xfId="1" applyFont="1" applyBorder="1" applyAlignment="1" applyProtection="1">
      <alignment horizontal="center"/>
      <protection locked="0"/>
    </xf>
    <xf numFmtId="44" fontId="0" fillId="0" borderId="8" xfId="1" applyFont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44" fontId="6" fillId="3" borderId="9" xfId="1" applyFont="1" applyFill="1" applyBorder="1" applyProtection="1">
      <protection locked="0"/>
    </xf>
    <xf numFmtId="14" fontId="0" fillId="0" borderId="0" xfId="0" applyNumberFormat="1" applyProtection="1">
      <protection locked="0"/>
    </xf>
    <xf numFmtId="0" fontId="2" fillId="3" borderId="14" xfId="0" applyFont="1" applyFill="1" applyBorder="1" applyAlignment="1" applyProtection="1">
      <alignment horizontal="left" vertical="top"/>
    </xf>
    <xf numFmtId="0" fontId="2" fillId="0" borderId="20" xfId="0" applyFont="1" applyBorder="1" applyAlignment="1" applyProtection="1">
      <alignment horizontal="center" wrapText="1"/>
    </xf>
    <xf numFmtId="0" fontId="2" fillId="0" borderId="22" xfId="0" applyFont="1" applyBorder="1" applyAlignment="1" applyProtection="1">
      <alignment horizontal="center" vertical="top" wrapText="1"/>
    </xf>
    <xf numFmtId="0" fontId="0" fillId="0" borderId="21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" xfId="0" applyBorder="1" applyProtection="1"/>
    <xf numFmtId="0" fontId="2" fillId="0" borderId="14" xfId="0" applyFont="1" applyFill="1" applyBorder="1" applyProtection="1"/>
    <xf numFmtId="0" fontId="0" fillId="0" borderId="19" xfId="0" applyBorder="1" applyProtection="1"/>
    <xf numFmtId="0" fontId="4" fillId="3" borderId="16" xfId="2" applyFont="1" applyFill="1" applyBorder="1" applyProtection="1"/>
    <xf numFmtId="0" fontId="2" fillId="0" borderId="13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top"/>
    </xf>
    <xf numFmtId="0" fontId="0" fillId="0" borderId="17" xfId="0" applyBorder="1" applyProtection="1"/>
    <xf numFmtId="0" fontId="0" fillId="3" borderId="4" xfId="0" applyFill="1" applyBorder="1" applyProtection="1"/>
    <xf numFmtId="0" fontId="2" fillId="3" borderId="25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2" fillId="0" borderId="22" xfId="0" applyFont="1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center"/>
    </xf>
    <xf numFmtId="44" fontId="0" fillId="0" borderId="3" xfId="0" applyNumberFormat="1" applyBorder="1" applyAlignment="1" applyProtection="1">
      <alignment horizontal="center"/>
    </xf>
    <xf numFmtId="44" fontId="0" fillId="2" borderId="3" xfId="0" applyNumberFormat="1" applyFill="1" applyBorder="1" applyAlignment="1" applyProtection="1">
      <alignment horizontal="center"/>
    </xf>
    <xf numFmtId="44" fontId="0" fillId="2" borderId="1" xfId="0" applyNumberFormat="1" applyFill="1" applyBorder="1" applyAlignment="1" applyProtection="1">
      <alignment horizontal="center"/>
    </xf>
    <xf numFmtId="44" fontId="0" fillId="2" borderId="2" xfId="0" applyNumberFormat="1" applyFill="1" applyBorder="1" applyAlignment="1" applyProtection="1">
      <alignment horizontal="center"/>
    </xf>
    <xf numFmtId="44" fontId="2" fillId="0" borderId="4" xfId="0" applyNumberFormat="1" applyFont="1" applyBorder="1" applyProtection="1"/>
    <xf numFmtId="0" fontId="4" fillId="0" borderId="18" xfId="0" applyFont="1" applyBorder="1" applyAlignment="1" applyProtection="1">
      <alignment horizontal="right"/>
    </xf>
    <xf numFmtId="0" fontId="0" fillId="0" borderId="18" xfId="0" applyBorder="1" applyProtection="1"/>
    <xf numFmtId="44" fontId="2" fillId="0" borderId="6" xfId="1" applyFont="1" applyBorder="1" applyProtection="1"/>
    <xf numFmtId="44" fontId="4" fillId="0" borderId="10" xfId="1" applyFont="1" applyBorder="1" applyProtection="1"/>
    <xf numFmtId="0" fontId="0" fillId="3" borderId="0" xfId="0" applyFill="1" applyBorder="1" applyProtection="1"/>
    <xf numFmtId="0" fontId="0" fillId="3" borderId="9" xfId="0" applyFill="1" applyBorder="1" applyProtection="1"/>
    <xf numFmtId="0" fontId="2" fillId="0" borderId="12" xfId="0" applyFont="1" applyFill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 wrapText="1"/>
    </xf>
    <xf numFmtId="0" fontId="2" fillId="0" borderId="14" xfId="0" applyFont="1" applyBorder="1" applyProtection="1"/>
    <xf numFmtId="0" fontId="0" fillId="0" borderId="6" xfId="0" applyBorder="1" applyProtection="1"/>
    <xf numFmtId="0" fontId="0" fillId="0" borderId="4" xfId="0" applyBorder="1" applyProtection="1"/>
    <xf numFmtId="0" fontId="0" fillId="0" borderId="10" xfId="0" applyBorder="1" applyProtection="1"/>
    <xf numFmtId="0" fontId="0" fillId="0" borderId="9" xfId="0" applyBorder="1" applyProtection="1"/>
    <xf numFmtId="0" fontId="0" fillId="0" borderId="0" xfId="0" applyBorder="1" applyProtection="1"/>
    <xf numFmtId="0" fontId="3" fillId="0" borderId="16" xfId="2" applyBorder="1" applyProtection="1"/>
    <xf numFmtId="0" fontId="0" fillId="0" borderId="16" xfId="0" applyFont="1" applyBorder="1" applyProtection="1"/>
    <xf numFmtId="164" fontId="0" fillId="0" borderId="6" xfId="0" applyNumberFormat="1" applyBorder="1" applyProtection="1"/>
    <xf numFmtId="164" fontId="0" fillId="0" borderId="9" xfId="0" applyNumberFormat="1" applyBorder="1" applyProtection="1"/>
    <xf numFmtId="164" fontId="0" fillId="0" borderId="10" xfId="0" applyNumberFormat="1" applyBorder="1" applyProtection="1"/>
    <xf numFmtId="0" fontId="3" fillId="0" borderId="19" xfId="2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3" fillId="0" borderId="19" xfId="2" applyBorder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4B84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atrix.itasoftware.com/" TargetMode="External"/><Relationship Id="rId2" Type="http://schemas.openxmlformats.org/officeDocument/2006/relationships/hyperlink" Target="https://www.dcms.uscg.mil/ppc/travel/" TargetMode="External"/><Relationship Id="rId1" Type="http://schemas.openxmlformats.org/officeDocument/2006/relationships/hyperlink" Target="https://cpsearch.fas.gsa.gov/cpsearch/search.do?method=ente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zoomScale="130" zoomScaleNormal="100" zoomScalePageLayoutView="130" workbookViewId="0">
      <selection activeCell="D22" sqref="D22"/>
    </sheetView>
  </sheetViews>
  <sheetFormatPr defaultRowHeight="15"/>
  <cols>
    <col min="1" max="1" width="27" style="2" customWidth="1"/>
    <col min="2" max="2" width="14.7109375" style="2" customWidth="1"/>
    <col min="3" max="4" width="23.140625" style="2" customWidth="1"/>
    <col min="5" max="5" width="12.140625" style="2" customWidth="1"/>
    <col min="6" max="16384" width="9.140625" style="2"/>
  </cols>
  <sheetData>
    <row r="1" spans="1:5" ht="45.75" thickBot="1">
      <c r="A1" s="25" t="s">
        <v>12</v>
      </c>
      <c r="B1" s="38"/>
      <c r="C1" s="38"/>
      <c r="D1" s="39" t="s">
        <v>28</v>
      </c>
      <c r="E1" s="1"/>
    </row>
    <row r="2" spans="1:5" ht="15.75" thickBot="1">
      <c r="A2" s="26" t="s">
        <v>6</v>
      </c>
      <c r="B2" s="42" t="s">
        <v>1</v>
      </c>
      <c r="C2" s="42" t="s">
        <v>4</v>
      </c>
      <c r="D2" s="40" t="s">
        <v>7</v>
      </c>
    </row>
    <row r="3" spans="1:5" ht="45.75" thickBot="1">
      <c r="A3" s="27" t="s">
        <v>18</v>
      </c>
      <c r="B3" s="41" t="s">
        <v>0</v>
      </c>
      <c r="C3" s="41" t="s">
        <v>16</v>
      </c>
      <c r="D3" s="27" t="s">
        <v>17</v>
      </c>
    </row>
    <row r="4" spans="1:5">
      <c r="A4" s="28" t="s">
        <v>3</v>
      </c>
      <c r="B4" s="3">
        <v>163.72</v>
      </c>
      <c r="C4" s="4">
        <v>130</v>
      </c>
      <c r="D4" s="5"/>
    </row>
    <row r="5" spans="1:5">
      <c r="A5" s="29" t="s">
        <v>37</v>
      </c>
      <c r="B5" s="6">
        <v>24.6</v>
      </c>
      <c r="C5" s="7">
        <v>24.6</v>
      </c>
      <c r="D5" s="8"/>
    </row>
    <row r="6" spans="1:5">
      <c r="A6" s="30" t="s">
        <v>32</v>
      </c>
      <c r="B6" s="9"/>
      <c r="C6" s="43" t="s">
        <v>22</v>
      </c>
      <c r="D6" s="10"/>
    </row>
    <row r="7" spans="1:5">
      <c r="A7" s="31" t="s">
        <v>34</v>
      </c>
      <c r="B7" s="6"/>
      <c r="C7" s="43" t="s">
        <v>22</v>
      </c>
      <c r="D7" s="8"/>
    </row>
    <row r="8" spans="1:5">
      <c r="A8" s="30" t="s">
        <v>33</v>
      </c>
      <c r="B8" s="11">
        <v>24.56</v>
      </c>
      <c r="C8" s="44" t="s">
        <v>22</v>
      </c>
      <c r="D8" s="10"/>
    </row>
    <row r="9" spans="1:5">
      <c r="A9" s="29" t="s">
        <v>8</v>
      </c>
      <c r="B9" s="12">
        <v>18</v>
      </c>
      <c r="C9" s="45" t="s">
        <v>36</v>
      </c>
      <c r="D9" s="8"/>
    </row>
    <row r="10" spans="1:5">
      <c r="A10" s="30" t="s">
        <v>10</v>
      </c>
      <c r="B10" s="11">
        <v>16.8</v>
      </c>
      <c r="C10" s="46" t="s">
        <v>36</v>
      </c>
      <c r="D10" s="10"/>
    </row>
    <row r="11" spans="1:5">
      <c r="A11" s="29" t="s">
        <v>9</v>
      </c>
      <c r="B11" s="12">
        <v>11.2</v>
      </c>
      <c r="C11" s="45" t="s">
        <v>36</v>
      </c>
      <c r="D11" s="8"/>
    </row>
    <row r="12" spans="1:5" ht="15.75" thickBot="1">
      <c r="A12" s="30" t="s">
        <v>21</v>
      </c>
      <c r="B12" s="13">
        <v>0</v>
      </c>
      <c r="C12" s="46" t="s">
        <v>36</v>
      </c>
      <c r="D12" s="14"/>
    </row>
    <row r="13" spans="1:5">
      <c r="A13" s="32" t="s">
        <v>2</v>
      </c>
      <c r="B13" s="47">
        <f>SUM(B4,B5,B8,B9,B10,B11,B12)</f>
        <v>258.88</v>
      </c>
      <c r="C13" s="47">
        <f>SUM(C4,C5,C8,C9,C10,C11,C12)</f>
        <v>154.6</v>
      </c>
      <c r="D13" s="50">
        <f>SUM(D4+D5+D6+D7+D8+D9+D10+D11+D12)</f>
        <v>0</v>
      </c>
    </row>
    <row r="14" spans="1:5" ht="15.75" thickBot="1">
      <c r="A14" s="33"/>
      <c r="B14" s="49"/>
      <c r="C14" s="48" t="s">
        <v>23</v>
      </c>
      <c r="D14" s="51">
        <f>SMALL(B13:D13,2)</f>
        <v>154.6</v>
      </c>
    </row>
    <row r="15" spans="1:5">
      <c r="A15" s="34" t="s">
        <v>13</v>
      </c>
      <c r="B15" s="52"/>
      <c r="C15" s="52"/>
      <c r="D15" s="53"/>
      <c r="E15" s="1"/>
    </row>
    <row r="16" spans="1:5" ht="15.75" thickBot="1">
      <c r="A16" s="34"/>
      <c r="B16" s="52"/>
      <c r="C16" s="52"/>
      <c r="D16" s="53"/>
    </row>
    <row r="17" spans="1:4" ht="15.75" thickBot="1">
      <c r="A17" s="35" t="s">
        <v>6</v>
      </c>
      <c r="B17" s="55" t="s">
        <v>1</v>
      </c>
      <c r="C17" s="55" t="s">
        <v>4</v>
      </c>
      <c r="D17" s="54" t="s">
        <v>7</v>
      </c>
    </row>
    <row r="18" spans="1:4" ht="45">
      <c r="A18" s="36" t="s">
        <v>18</v>
      </c>
      <c r="B18" s="56" t="s">
        <v>15</v>
      </c>
      <c r="C18" s="56" t="s">
        <v>16</v>
      </c>
      <c r="D18" s="57" t="s">
        <v>19</v>
      </c>
    </row>
    <row r="19" spans="1:4">
      <c r="A19" s="29" t="s">
        <v>3</v>
      </c>
      <c r="B19" s="6">
        <v>420</v>
      </c>
      <c r="C19" s="12">
        <v>394</v>
      </c>
      <c r="D19" s="16"/>
    </row>
    <row r="20" spans="1:4">
      <c r="A20" s="29" t="s">
        <v>37</v>
      </c>
      <c r="B20" s="6">
        <v>24.6</v>
      </c>
      <c r="C20" s="7">
        <v>24.6</v>
      </c>
      <c r="D20" s="16"/>
    </row>
    <row r="21" spans="1:4">
      <c r="A21" s="30" t="s">
        <v>32</v>
      </c>
      <c r="B21" s="17">
        <v>37.200000000000003</v>
      </c>
      <c r="C21" s="44" t="s">
        <v>36</v>
      </c>
      <c r="D21" s="18"/>
    </row>
    <row r="22" spans="1:4">
      <c r="A22" s="31" t="s">
        <v>34</v>
      </c>
      <c r="B22" s="17">
        <v>15</v>
      </c>
      <c r="C22" s="44" t="s">
        <v>36</v>
      </c>
      <c r="D22" s="18"/>
    </row>
    <row r="23" spans="1:4">
      <c r="A23" s="30" t="s">
        <v>33</v>
      </c>
      <c r="B23" s="17">
        <v>9</v>
      </c>
      <c r="C23" s="44" t="s">
        <v>36</v>
      </c>
      <c r="D23" s="18"/>
    </row>
    <row r="24" spans="1:4">
      <c r="A24" s="29" t="s">
        <v>8</v>
      </c>
      <c r="B24" s="17">
        <v>13.5</v>
      </c>
      <c r="C24" s="45" t="s">
        <v>36</v>
      </c>
      <c r="D24" s="18"/>
    </row>
    <row r="25" spans="1:4">
      <c r="A25" s="30" t="s">
        <v>10</v>
      </c>
      <c r="B25" s="17">
        <v>15</v>
      </c>
      <c r="C25" s="46" t="s">
        <v>36</v>
      </c>
      <c r="D25" s="18"/>
    </row>
    <row r="26" spans="1:4">
      <c r="A26" s="37" t="s">
        <v>9</v>
      </c>
      <c r="B26" s="17">
        <v>24.3</v>
      </c>
      <c r="C26" s="45" t="s">
        <v>36</v>
      </c>
      <c r="D26" s="18"/>
    </row>
    <row r="27" spans="1:4" ht="15.75" thickBot="1">
      <c r="A27" s="37" t="s">
        <v>21</v>
      </c>
      <c r="B27" s="19">
        <v>100</v>
      </c>
      <c r="C27" s="46" t="s">
        <v>22</v>
      </c>
      <c r="D27" s="20"/>
    </row>
    <row r="28" spans="1:4">
      <c r="A28" s="32" t="s">
        <v>2</v>
      </c>
      <c r="B28" s="47">
        <f>SUM(B19,B20,B21,B24,B25,B26,B27)</f>
        <v>634.6</v>
      </c>
      <c r="C28" s="47">
        <f>SUM(C19,C20,C21,C24,C25,C26,C27)</f>
        <v>418.6</v>
      </c>
      <c r="D28" s="50">
        <f>SUM(D19+D20+D21+D22+D23+D24+D25+D26+D27)</f>
        <v>0</v>
      </c>
    </row>
    <row r="29" spans="1:4" ht="15.75" thickBot="1">
      <c r="A29" s="33"/>
      <c r="B29" s="49"/>
      <c r="C29" s="48" t="s">
        <v>23</v>
      </c>
      <c r="D29" s="51">
        <f>SMALL(B28:D28,2)</f>
        <v>418.6</v>
      </c>
    </row>
    <row r="30" spans="1:4" ht="15.75" thickBot="1">
      <c r="A30" s="21" t="s">
        <v>24</v>
      </c>
      <c r="B30" s="15"/>
      <c r="C30" s="22"/>
      <c r="D30" s="23"/>
    </row>
    <row r="31" spans="1:4">
      <c r="A31" s="58" t="s">
        <v>14</v>
      </c>
      <c r="B31" s="60"/>
      <c r="C31" s="60"/>
      <c r="D31" s="59"/>
    </row>
    <row r="32" spans="1:4">
      <c r="A32" s="64" t="s">
        <v>5</v>
      </c>
      <c r="B32" s="63"/>
      <c r="C32" s="63"/>
      <c r="D32" s="62"/>
    </row>
    <row r="33" spans="1:4" ht="15.75" thickBot="1">
      <c r="A33" s="33" t="s">
        <v>11</v>
      </c>
      <c r="B33" s="49"/>
      <c r="C33" s="49"/>
      <c r="D33" s="61"/>
    </row>
    <row r="34" spans="1:4">
      <c r="A34" s="58" t="s">
        <v>20</v>
      </c>
      <c r="B34" s="60"/>
      <c r="C34" s="60"/>
      <c r="D34" s="59"/>
    </row>
    <row r="35" spans="1:4">
      <c r="A35" s="65" t="s">
        <v>30</v>
      </c>
      <c r="B35" s="63"/>
      <c r="C35" s="63"/>
      <c r="D35" s="62"/>
    </row>
    <row r="36" spans="1:4">
      <c r="A36" s="65" t="s">
        <v>31</v>
      </c>
      <c r="B36" s="63"/>
      <c r="C36" s="63"/>
      <c r="D36" s="62"/>
    </row>
    <row r="37" spans="1:4" ht="15.75" thickBot="1">
      <c r="A37" s="72" t="s">
        <v>29</v>
      </c>
      <c r="B37" s="49"/>
      <c r="C37" s="49" t="s">
        <v>26</v>
      </c>
      <c r="D37" s="61"/>
    </row>
    <row r="38" spans="1:4">
      <c r="A38" s="71" t="s">
        <v>25</v>
      </c>
      <c r="B38" s="60"/>
      <c r="C38" s="60"/>
      <c r="D38" s="66"/>
    </row>
    <row r="39" spans="1:4">
      <c r="A39" s="70" t="s">
        <v>35</v>
      </c>
      <c r="B39" s="63"/>
      <c r="C39" s="63"/>
      <c r="D39" s="67"/>
    </row>
    <row r="40" spans="1:4" ht="15.75" thickBot="1">
      <c r="A40" s="69" t="s">
        <v>27</v>
      </c>
      <c r="B40" s="49"/>
      <c r="C40" s="49"/>
      <c r="D40" s="68">
        <v>43608</v>
      </c>
    </row>
    <row r="41" spans="1:4">
      <c r="D41" s="24"/>
    </row>
    <row r="42" spans="1:4">
      <c r="D42" s="24"/>
    </row>
    <row r="46" spans="1:4">
      <c r="D46" s="24"/>
    </row>
  </sheetData>
  <sheetProtection password="DDAD" sheet="1" objects="1" scenarios="1" selectLockedCells="1"/>
  <hyperlinks>
    <hyperlink ref="A32" r:id="rId1"/>
    <hyperlink ref="A40" r:id="rId2"/>
    <hyperlink ref="A37" r:id="rId3" display="http://matrix.itasoftware.com/"/>
  </hyperlinks>
  <pageMargins left="0.7" right="0.7" top="0.75" bottom="0.75" header="0.3" footer="0.3"/>
  <pageSetup orientation="portrait" r:id="rId4"/>
  <headerFooter>
    <oddHeader>&amp;C&amp;"-,Bold"&amp;18Airfare Cap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Department of Defense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Bosh, David W CIV</dc:creator>
  <cp:lastModifiedBy>Rich</cp:lastModifiedBy>
  <cp:lastPrinted>2019-05-23T15:55:19Z</cp:lastPrinted>
  <dcterms:created xsi:type="dcterms:W3CDTF">2019-03-14T14:52:04Z</dcterms:created>
  <dcterms:modified xsi:type="dcterms:W3CDTF">2019-05-24T15:37:04Z</dcterms:modified>
</cp:coreProperties>
</file>