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never"/>
  <bookViews>
    <workbookView xWindow="0" yWindow="2520" windowWidth="25125" windowHeight="11790"/>
  </bookViews>
  <sheets>
    <sheet name="Sep Leave " sheetId="4" r:id="rId1"/>
    <sheet name="Dark Mode" sheetId="3" r:id="rId2"/>
  </sheets>
  <externalReferences>
    <externalReference r:id="rId3"/>
  </externalReferences>
  <definedNames>
    <definedName name="AprSun1" localSheetId="1">DATE('Dark Mode'!CalendarYear,4,1)-WEEKDAY(DATE('Dark Mode'!CalendarYear,4,1))</definedName>
    <definedName name="AprSun1" localSheetId="0">DATE('Sep Leave '!CalendarYear,4,1)-WEEKDAY(DATE('Sep Leave '!CalendarYear,4,1))</definedName>
    <definedName name="AprSun1">DATE(CalendarYear,4,1)-WEEKDAY(DATE(CalendarYear,4,1))</definedName>
    <definedName name="AugSun1" localSheetId="1">DATE('Dark Mode'!CalendarYear,8,1)-WEEKDAY(DATE('Dark Mode'!CalendarYear,8,1))</definedName>
    <definedName name="AugSun1" localSheetId="0">DATE('Sep Leave '!CalendarYear,8,1)-WEEKDAY(DATE('Sep Leave '!CalendarYear,8,1))</definedName>
    <definedName name="AugSun1">DATE(CalendarYear,8,1)-WEEKDAY(DATE(CalendarYear,8,1))</definedName>
    <definedName name="CalendarYear" localSheetId="1">'Dark Mode'!$AC$18</definedName>
    <definedName name="CalendarYear" localSheetId="0">'Sep Leave '!$AC$18</definedName>
    <definedName name="CalendarYear">'[1]PCS '!$C$20</definedName>
    <definedName name="DecSun1" localSheetId="1">DATE('Dark Mode'!CalendarYear,12,1)-WEEKDAY(DATE('Dark Mode'!CalendarYear,12,1))</definedName>
    <definedName name="DecSun1" localSheetId="0">DATE('Sep Leave '!CalendarYear,12,1)-WEEKDAY(DATE('Sep Leave '!CalendarYear,12,1))</definedName>
    <definedName name="DecSun1">DATE(CalendarYear,12,1)-WEEKDAY(DATE(CalendarYear,12,1))</definedName>
    <definedName name="FebSun1" localSheetId="1">DATE('Dark Mode'!CalendarYear,2,1)-WEEKDAY(DATE('Dark Mode'!CalendarYear,2,1))</definedName>
    <definedName name="FebSun1" localSheetId="0">DATE('Sep Leave '!CalendarYear,2,1)-WEEKDAY(DATE('Sep Leave '!CalendarYear,2,1))</definedName>
    <definedName name="FebSun1">DATE(CalendarYear,2,1)-WEEKDAY(DATE(CalendarYear,2,1))</definedName>
    <definedName name="JanSun1" localSheetId="1">DATE('Dark Mode'!CalendarYear,1,1)-WEEKDAY(DATE('Dark Mode'!CalendarYear,1,1))</definedName>
    <definedName name="JanSun1" localSheetId="0">DATE('Sep Leave '!CalendarYear,1,1)-WEEKDAY(DATE('Sep Leave '!CalendarYear,1,1))</definedName>
    <definedName name="JanSun1">DATE(CalendarYear,1,1)-WEEKDAY(DATE(CalendarYear,1,1))</definedName>
    <definedName name="JulSun1" localSheetId="1">DATE('Dark Mode'!CalendarYear,7,1)-WEEKDAY(DATE('Dark Mode'!CalendarYear,7,1))</definedName>
    <definedName name="JulSun1" localSheetId="0">DATE('Sep Leave '!CalendarYear,7,1)-WEEKDAY(DATE('Sep Leave '!CalendarYear,7,1))</definedName>
    <definedName name="JulSun1">DATE(CalendarYear,7,1)-WEEKDAY(DATE(CalendarYear,7,1))</definedName>
    <definedName name="JunSun1" localSheetId="1">DATE('Dark Mode'!CalendarYear,6,1)-WEEKDAY(DATE('Dark Mode'!CalendarYear,6,1))</definedName>
    <definedName name="JunSun1" localSheetId="0">DATE('Sep Leave '!CalendarYear,6,1)-WEEKDAY(DATE('Sep Leave '!CalendarYear,6,1))</definedName>
    <definedName name="JunSun1">DATE(CalendarYear,6,1)-WEEKDAY(DATE(CalendarYear,6,1))</definedName>
    <definedName name="MarSun1" localSheetId="1">DATE('Dark Mode'!CalendarYear,3,1)-WEEKDAY(DATE('Dark Mode'!CalendarYear,3,1))</definedName>
    <definedName name="MarSun1" localSheetId="0">DATE('Sep Leave '!CalendarYear,3,1)-WEEKDAY(DATE('Sep Leave '!CalendarYear,3,1))</definedName>
    <definedName name="MarSun1">DATE(CalendarYear,3,1)-WEEKDAY(DATE(CalendarYear,3,1))</definedName>
    <definedName name="MaySun1" localSheetId="1">DATE('Dark Mode'!CalendarYear,5,1)-WEEKDAY(DATE('Dark Mode'!CalendarYear,5,1))</definedName>
    <definedName name="MaySun1" localSheetId="0">DATE('Sep Leave '!CalendarYear,5,1)-WEEKDAY(DATE('Sep Leave '!CalendarYear,5,1))</definedName>
    <definedName name="MaySun1">DATE(CalendarYear,5,1)-WEEKDAY(DATE(CalendarYear,5,1))</definedName>
    <definedName name="NovSun1" localSheetId="1">DATE('Dark Mode'!CalendarYear,11,1)-WEEKDAY(DATE('Dark Mode'!CalendarYear,11,1))</definedName>
    <definedName name="NovSun1" localSheetId="0">DATE('Sep Leave '!CalendarYear,11,1)-WEEKDAY(DATE('Sep Leave '!CalendarYear,11,1))</definedName>
    <definedName name="NovSun1">DATE(CalendarYear,11,1)-WEEKDAY(DATE(CalendarYear,11,1))</definedName>
    <definedName name="OctSun1" localSheetId="1">DATE('Dark Mode'!CalendarYear,10,1)-WEEKDAY(DATE('Dark Mode'!CalendarYear,10,1))</definedName>
    <definedName name="OctSun1" localSheetId="0">DATE('Sep Leave '!CalendarYear,10,1)-WEEKDAY(DATE('Sep Leave '!CalendarYear,10,1))</definedName>
    <definedName name="OctSun1">DATE(CalendarYear,10,1)-WEEKDAY(DATE(CalendarYear,10,1))</definedName>
    <definedName name="ok">DATE(CalendarYear,10,1)-WEEKDAY(DATE(CalendarYear,10,1))</definedName>
    <definedName name="_xlnm.Print_Area" localSheetId="1">'Dark Mode'!$B$2:$W$73</definedName>
    <definedName name="_xlnm.Print_Area" localSheetId="0">'Sep Leave '!$B$2:$W$73</definedName>
    <definedName name="SepSun1" localSheetId="1">DATE('Dark Mode'!CalendarYear,9,1)-WEEKDAY(DATE('Dark Mode'!CalendarYear,9,1))</definedName>
    <definedName name="SepSun1" localSheetId="0">DATE('Sep Leave '!CalendarYear,9,1)-WEEKDAY(DATE('Sep Leave '!CalendarYear,9,1))</definedName>
    <definedName name="SepSun1">DATE(CalendarYear,9,1)-WEEKDAY(DATE(CalendarYear,9,1))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/>
  <c r="F12" s="1"/>
  <c r="F9" i="4"/>
  <c r="F12" s="1"/>
  <c r="BC83"/>
  <c r="BB83"/>
  <c r="J78"/>
  <c r="E77"/>
  <c r="J77" s="1"/>
  <c r="M77" s="1"/>
  <c r="BN44"/>
  <c r="CA21" s="1"/>
  <c r="CA22" s="1"/>
  <c r="CA23" s="1"/>
  <c r="CA24" s="1"/>
  <c r="CA25" s="1"/>
  <c r="CA26" s="1"/>
  <c r="CA27" s="1"/>
  <c r="CA28" s="1"/>
  <c r="CA29" s="1"/>
  <c r="CA30" s="1"/>
  <c r="CA31" s="1"/>
  <c r="CA32" s="1"/>
  <c r="CA33" s="1"/>
  <c r="CA34" s="1"/>
  <c r="CA35" s="1"/>
  <c r="CA36" s="1"/>
  <c r="CA37" s="1"/>
  <c r="CA38" s="1"/>
  <c r="CA39" s="1"/>
  <c r="CA40" s="1"/>
  <c r="CA41" s="1"/>
  <c r="CA42" s="1"/>
  <c r="CA43" s="1"/>
  <c r="CA44" s="1"/>
  <c r="CA45" s="1"/>
  <c r="CA46" s="1"/>
  <c r="CA47" s="1"/>
  <c r="CA48" s="1"/>
  <c r="CA49" s="1"/>
  <c r="CA50" s="1"/>
  <c r="CA51" s="1"/>
  <c r="CA52" s="1"/>
  <c r="CA53" s="1"/>
  <c r="CA54" s="1"/>
  <c r="CA55" s="1"/>
  <c r="CA56" s="1"/>
  <c r="CA57" s="1"/>
  <c r="CA58" s="1"/>
  <c r="CA59" s="1"/>
  <c r="CA60" s="1"/>
  <c r="CA61" s="1"/>
  <c r="CA62" s="1"/>
  <c r="CA63" s="1"/>
  <c r="CA64" s="1"/>
  <c r="CA65" s="1"/>
  <c r="CA66" s="1"/>
  <c r="CA67" s="1"/>
  <c r="CA68" s="1"/>
  <c r="CA69" s="1"/>
  <c r="BM44"/>
  <c r="CH21" s="1"/>
  <c r="CD21" s="1"/>
  <c r="CD22" s="1"/>
  <c r="CD23" s="1"/>
  <c r="CD24" s="1"/>
  <c r="CD25" s="1"/>
  <c r="CD26" s="1"/>
  <c r="CD27" s="1"/>
  <c r="CD28" s="1"/>
  <c r="CD29" s="1"/>
  <c r="CD30" s="1"/>
  <c r="CD31" s="1"/>
  <c r="CD32" s="1"/>
  <c r="CD33" s="1"/>
  <c r="CD34" s="1"/>
  <c r="CD35" s="1"/>
  <c r="CD36" s="1"/>
  <c r="CD37" s="1"/>
  <c r="CD38" s="1"/>
  <c r="CD39" s="1"/>
  <c r="CD40" s="1"/>
  <c r="CD41" s="1"/>
  <c r="CD42" s="1"/>
  <c r="CD43" s="1"/>
  <c r="CD44" s="1"/>
  <c r="CD45" s="1"/>
  <c r="CD46" s="1"/>
  <c r="CD47" s="1"/>
  <c r="CD48" s="1"/>
  <c r="CD49" s="1"/>
  <c r="CD50" s="1"/>
  <c r="CD51" s="1"/>
  <c r="CD52" s="1"/>
  <c r="CD53" s="1"/>
  <c r="CD54" s="1"/>
  <c r="CD55" s="1"/>
  <c r="CD56" s="1"/>
  <c r="CD57" s="1"/>
  <c r="CD58" s="1"/>
  <c r="CD59" s="1"/>
  <c r="CD60" s="1"/>
  <c r="CD61" s="1"/>
  <c r="CD62" s="1"/>
  <c r="CD63" s="1"/>
  <c r="CD64" s="1"/>
  <c r="CD65" s="1"/>
  <c r="CD66" s="1"/>
  <c r="CD67" s="1"/>
  <c r="CD68" s="1"/>
  <c r="CD69" s="1"/>
  <c r="BN43"/>
  <c r="BP21" s="1"/>
  <c r="M21" s="1"/>
  <c r="CN26"/>
  <c r="CN25"/>
  <c r="V23"/>
  <c r="T23"/>
  <c r="H23"/>
  <c r="AK26" s="1"/>
  <c r="AF26" s="1"/>
  <c r="C27" s="1"/>
  <c r="CT22"/>
  <c r="CR22"/>
  <c r="CR23" s="1"/>
  <c r="BL22"/>
  <c r="BL23" s="1"/>
  <c r="BL24" s="1"/>
  <c r="BL25" s="1"/>
  <c r="BL26" s="1"/>
  <c r="BL27" s="1"/>
  <c r="BL28" s="1"/>
  <c r="BL29" s="1"/>
  <c r="BL30" s="1"/>
  <c r="BL31" s="1"/>
  <c r="BL32" s="1"/>
  <c r="BL33" s="1"/>
  <c r="BL34" s="1"/>
  <c r="BL35" s="1"/>
  <c r="BL36" s="1"/>
  <c r="BL37" s="1"/>
  <c r="BL38" s="1"/>
  <c r="BL39" s="1"/>
  <c r="BL40" s="1"/>
  <c r="BL41" s="1"/>
  <c r="BL42" s="1"/>
  <c r="BL43" s="1"/>
  <c r="BL44" s="1"/>
  <c r="BL45" s="1"/>
  <c r="BL46" s="1"/>
  <c r="BL47" s="1"/>
  <c r="BL48" s="1"/>
  <c r="BL49" s="1"/>
  <c r="BL50" s="1"/>
  <c r="BL51" s="1"/>
  <c r="BL52" s="1"/>
  <c r="BL53" s="1"/>
  <c r="BL54" s="1"/>
  <c r="BL55" s="1"/>
  <c r="BL56" s="1"/>
  <c r="BL57" s="1"/>
  <c r="BL58" s="1"/>
  <c r="BL59" s="1"/>
  <c r="BL60" s="1"/>
  <c r="BL61" s="1"/>
  <c r="BL62" s="1"/>
  <c r="BL63" s="1"/>
  <c r="BL64" s="1"/>
  <c r="BL65" s="1"/>
  <c r="BL66" s="1"/>
  <c r="BL67" s="1"/>
  <c r="BL68" s="1"/>
  <c r="BL69" s="1"/>
  <c r="BL70" s="1"/>
  <c r="BL71" s="1"/>
  <c r="BL72" s="1"/>
  <c r="BL73" s="1"/>
  <c r="BL74" s="1"/>
  <c r="BL75" s="1"/>
  <c r="BL76" s="1"/>
  <c r="BL77" s="1"/>
  <c r="BL78" s="1"/>
  <c r="BL79" s="1"/>
  <c r="BL80" s="1"/>
  <c r="BL81" s="1"/>
  <c r="BL82" s="1"/>
  <c r="BL83" s="1"/>
  <c r="BL84" s="1"/>
  <c r="BL85" s="1"/>
  <c r="BL86" s="1"/>
  <c r="BL87" s="1"/>
  <c r="BL88" s="1"/>
  <c r="BL89" s="1"/>
  <c r="BL90" s="1"/>
  <c r="BL91" s="1"/>
  <c r="BL92" s="1"/>
  <c r="BL93" s="1"/>
  <c r="BL94" s="1"/>
  <c r="BL95" s="1"/>
  <c r="BL96" s="1"/>
  <c r="BL97" s="1"/>
  <c r="BL98" s="1"/>
  <c r="BL99" s="1"/>
  <c r="BL100" s="1"/>
  <c r="BL101" s="1"/>
  <c r="BL102" s="1"/>
  <c r="BL103" s="1"/>
  <c r="BL104" s="1"/>
  <c r="BL105" s="1"/>
  <c r="BL106" s="1"/>
  <c r="BL107" s="1"/>
  <c r="BL108" s="1"/>
  <c r="BL109" s="1"/>
  <c r="BL110" s="1"/>
  <c r="BL111" s="1"/>
  <c r="BL112" s="1"/>
  <c r="BL113" s="1"/>
  <c r="BL114" s="1"/>
  <c r="BL115" s="1"/>
  <c r="BL116" s="1"/>
  <c r="BL117" s="1"/>
  <c r="BL118" s="1"/>
  <c r="BL119" s="1"/>
  <c r="BL120" s="1"/>
  <c r="BL121" s="1"/>
  <c r="BL122" s="1"/>
  <c r="BL123" s="1"/>
  <c r="BL124" s="1"/>
  <c r="BL125" s="1"/>
  <c r="BL126" s="1"/>
  <c r="BL127" s="1"/>
  <c r="BL128" s="1"/>
  <c r="BL129" s="1"/>
  <c r="BL130" s="1"/>
  <c r="BL131" s="1"/>
  <c r="BL132" s="1"/>
  <c r="BL133" s="1"/>
  <c r="BL134" s="1"/>
  <c r="BL135" s="1"/>
  <c r="BL136" s="1"/>
  <c r="BL137" s="1"/>
  <c r="BL138" s="1"/>
  <c r="BL139" s="1"/>
  <c r="BL140" s="1"/>
  <c r="BL141" s="1"/>
  <c r="BL142" s="1"/>
  <c r="BL143" s="1"/>
  <c r="BL144" s="1"/>
  <c r="BL145" s="1"/>
  <c r="BL146" s="1"/>
  <c r="BL147" s="1"/>
  <c r="BL148" s="1"/>
  <c r="BL149" s="1"/>
  <c r="BL150" s="1"/>
  <c r="BL151" s="1"/>
  <c r="BL152" s="1"/>
  <c r="BL153" s="1"/>
  <c r="BL154" s="1"/>
  <c r="BD22"/>
  <c r="BD23" s="1"/>
  <c r="BD24" s="1"/>
  <c r="BD25" s="1"/>
  <c r="BD26" s="1"/>
  <c r="BD27" s="1"/>
  <c r="BD28" s="1"/>
  <c r="BD29" s="1"/>
  <c r="BD30" s="1"/>
  <c r="BD31" s="1"/>
  <c r="BD32" s="1"/>
  <c r="BD33" s="1"/>
  <c r="BD34" s="1"/>
  <c r="BD35" s="1"/>
  <c r="BD36" s="1"/>
  <c r="BD37" s="1"/>
  <c r="BD38" s="1"/>
  <c r="BD39" s="1"/>
  <c r="BD40" s="1"/>
  <c r="BF21" s="1"/>
  <c r="BF22" s="1"/>
  <c r="BF23" s="1"/>
  <c r="BF24" s="1"/>
  <c r="BF25" s="1"/>
  <c r="BF26" s="1"/>
  <c r="BF27" s="1"/>
  <c r="BF28" s="1"/>
  <c r="BF29" s="1"/>
  <c r="BF30" s="1"/>
  <c r="BF31" s="1"/>
  <c r="BF32" s="1"/>
  <c r="BF33" s="1"/>
  <c r="BF34" s="1"/>
  <c r="BF35" s="1"/>
  <c r="BF36" s="1"/>
  <c r="BF37" s="1"/>
  <c r="BF38" s="1"/>
  <c r="BF39" s="1"/>
  <c r="BF40" s="1"/>
  <c r="BF41" s="1"/>
  <c r="BI21" s="1"/>
  <c r="W22"/>
  <c r="V22"/>
  <c r="T22"/>
  <c r="S22"/>
  <c r="BQ21"/>
  <c r="BH21"/>
  <c r="BH22" s="1"/>
  <c r="BD21"/>
  <c r="V21"/>
  <c r="T21"/>
  <c r="O21"/>
  <c r="X21" s="1"/>
  <c r="BE11"/>
  <c r="V10"/>
  <c r="M9"/>
  <c r="BC83" i="3"/>
  <c r="BB83"/>
  <c r="J78"/>
  <c r="E77"/>
  <c r="J77" s="1"/>
  <c r="M77" s="1"/>
  <c r="BN44"/>
  <c r="BM44"/>
  <c r="CH21" s="1"/>
  <c r="CD21" s="1"/>
  <c r="CD22" s="1"/>
  <c r="CD23" s="1"/>
  <c r="CD24" s="1"/>
  <c r="CD25" s="1"/>
  <c r="CD26" s="1"/>
  <c r="CD27" s="1"/>
  <c r="CD28" s="1"/>
  <c r="CD29" s="1"/>
  <c r="CD30" s="1"/>
  <c r="CD31" s="1"/>
  <c r="CD32" s="1"/>
  <c r="CD33" s="1"/>
  <c r="CD34" s="1"/>
  <c r="CD35" s="1"/>
  <c r="CD36" s="1"/>
  <c r="CD37" s="1"/>
  <c r="CD38" s="1"/>
  <c r="CD39" s="1"/>
  <c r="CD40" s="1"/>
  <c r="CD41" s="1"/>
  <c r="CD42" s="1"/>
  <c r="CD43" s="1"/>
  <c r="CD44" s="1"/>
  <c r="CD45" s="1"/>
  <c r="CD46" s="1"/>
  <c r="CD47" s="1"/>
  <c r="CD48" s="1"/>
  <c r="CD49" s="1"/>
  <c r="CD50" s="1"/>
  <c r="CD51" s="1"/>
  <c r="CD52" s="1"/>
  <c r="CD53" s="1"/>
  <c r="CD54" s="1"/>
  <c r="CD55" s="1"/>
  <c r="CD56" s="1"/>
  <c r="CD57" s="1"/>
  <c r="CD58" s="1"/>
  <c r="CD59" s="1"/>
  <c r="CD60" s="1"/>
  <c r="CD61" s="1"/>
  <c r="CD62" s="1"/>
  <c r="CD63" s="1"/>
  <c r="CD64" s="1"/>
  <c r="CD65" s="1"/>
  <c r="CD66" s="1"/>
  <c r="CD67" s="1"/>
  <c r="CD68" s="1"/>
  <c r="CD69" s="1"/>
  <c r="BN43"/>
  <c r="BP21" s="1"/>
  <c r="M21" s="1"/>
  <c r="CN26"/>
  <c r="CN25"/>
  <c r="CR24"/>
  <c r="CR23"/>
  <c r="CT23" s="1"/>
  <c r="V23"/>
  <c r="T23"/>
  <c r="H23"/>
  <c r="C23" s="1"/>
  <c r="CT22"/>
  <c r="CR22"/>
  <c r="BL22"/>
  <c r="BL23" s="1"/>
  <c r="BL24" s="1"/>
  <c r="BL25" s="1"/>
  <c r="BL26" s="1"/>
  <c r="BL27" s="1"/>
  <c r="BL28" s="1"/>
  <c r="BL29" s="1"/>
  <c r="BL30" s="1"/>
  <c r="BL31" s="1"/>
  <c r="BL32" s="1"/>
  <c r="BL33" s="1"/>
  <c r="BL34" s="1"/>
  <c r="BL35" s="1"/>
  <c r="BL36" s="1"/>
  <c r="BL37" s="1"/>
  <c r="BL38" s="1"/>
  <c r="BL39" s="1"/>
  <c r="BL40" s="1"/>
  <c r="BL41" s="1"/>
  <c r="BL42" s="1"/>
  <c r="BL43" s="1"/>
  <c r="BL44" s="1"/>
  <c r="BL45" s="1"/>
  <c r="BL46" s="1"/>
  <c r="BL47" s="1"/>
  <c r="BL48" s="1"/>
  <c r="BL49" s="1"/>
  <c r="BL50" s="1"/>
  <c r="BL51" s="1"/>
  <c r="BL52" s="1"/>
  <c r="BL53" s="1"/>
  <c r="BL54" s="1"/>
  <c r="BL55" s="1"/>
  <c r="BL56" s="1"/>
  <c r="BL57" s="1"/>
  <c r="BL58" s="1"/>
  <c r="BL59" s="1"/>
  <c r="BL60" s="1"/>
  <c r="BL61" s="1"/>
  <c r="BL62" s="1"/>
  <c r="BL63" s="1"/>
  <c r="BL64" s="1"/>
  <c r="BL65" s="1"/>
  <c r="BL66" s="1"/>
  <c r="BL67" s="1"/>
  <c r="BL68" s="1"/>
  <c r="BL69" s="1"/>
  <c r="BL70" s="1"/>
  <c r="BL71" s="1"/>
  <c r="BL72" s="1"/>
  <c r="BL73" s="1"/>
  <c r="BL74" s="1"/>
  <c r="BL75" s="1"/>
  <c r="BL76" s="1"/>
  <c r="BL77" s="1"/>
  <c r="BL78" s="1"/>
  <c r="BL79" s="1"/>
  <c r="BL80" s="1"/>
  <c r="BL81" s="1"/>
  <c r="BL82" s="1"/>
  <c r="BL83" s="1"/>
  <c r="BL84" s="1"/>
  <c r="BL85" s="1"/>
  <c r="BL86" s="1"/>
  <c r="BL87" s="1"/>
  <c r="BL88" s="1"/>
  <c r="BL89" s="1"/>
  <c r="BL90" s="1"/>
  <c r="BL91" s="1"/>
  <c r="BL92" s="1"/>
  <c r="BL93" s="1"/>
  <c r="BL94" s="1"/>
  <c r="BL95" s="1"/>
  <c r="BL96" s="1"/>
  <c r="BL97" s="1"/>
  <c r="BL98" s="1"/>
  <c r="BL99" s="1"/>
  <c r="BL100" s="1"/>
  <c r="BL101" s="1"/>
  <c r="BL102" s="1"/>
  <c r="BL103" s="1"/>
  <c r="BL104" s="1"/>
  <c r="BL105" s="1"/>
  <c r="BL106" s="1"/>
  <c r="BL107" s="1"/>
  <c r="BL108" s="1"/>
  <c r="BL109" s="1"/>
  <c r="BL110" s="1"/>
  <c r="BL111" s="1"/>
  <c r="BL112" s="1"/>
  <c r="BL113" s="1"/>
  <c r="BL114" s="1"/>
  <c r="BL115" s="1"/>
  <c r="BL116" s="1"/>
  <c r="BL117" s="1"/>
  <c r="BL118" s="1"/>
  <c r="BL119" s="1"/>
  <c r="BL120" s="1"/>
  <c r="BL121" s="1"/>
  <c r="BL122" s="1"/>
  <c r="BL123" s="1"/>
  <c r="BL124" s="1"/>
  <c r="BL125" s="1"/>
  <c r="BL126" s="1"/>
  <c r="BL127" s="1"/>
  <c r="BL128" s="1"/>
  <c r="BL129" s="1"/>
  <c r="BL130" s="1"/>
  <c r="BL131" s="1"/>
  <c r="BL132" s="1"/>
  <c r="BL133" s="1"/>
  <c r="BL134" s="1"/>
  <c r="BL135" s="1"/>
  <c r="BL136" s="1"/>
  <c r="BL137" s="1"/>
  <c r="BL138" s="1"/>
  <c r="BL139" s="1"/>
  <c r="BL140" s="1"/>
  <c r="BL141" s="1"/>
  <c r="BL142" s="1"/>
  <c r="BL143" s="1"/>
  <c r="BL144" s="1"/>
  <c r="BL145" s="1"/>
  <c r="BL146" s="1"/>
  <c r="BL147" s="1"/>
  <c r="BL148" s="1"/>
  <c r="BL149" s="1"/>
  <c r="BL150" s="1"/>
  <c r="BL151" s="1"/>
  <c r="BL152" s="1"/>
  <c r="BL153" s="1"/>
  <c r="BL154" s="1"/>
  <c r="BI22"/>
  <c r="W22"/>
  <c r="V22"/>
  <c r="T22"/>
  <c r="S22"/>
  <c r="BQ21"/>
  <c r="BH21"/>
  <c r="BH22" s="1"/>
  <c r="BH23" s="1"/>
  <c r="BD21"/>
  <c r="BD22" s="1"/>
  <c r="BD23" s="1"/>
  <c r="BD24" s="1"/>
  <c r="BD25" s="1"/>
  <c r="BD26" s="1"/>
  <c r="BD27" s="1"/>
  <c r="BD28" s="1"/>
  <c r="BD29" s="1"/>
  <c r="BD30" s="1"/>
  <c r="BD31" s="1"/>
  <c r="BD32" s="1"/>
  <c r="BD33" s="1"/>
  <c r="BD34" s="1"/>
  <c r="BD35" s="1"/>
  <c r="BD36" s="1"/>
  <c r="BD37" s="1"/>
  <c r="BD38" s="1"/>
  <c r="BD39" s="1"/>
  <c r="BD40" s="1"/>
  <c r="BF21" s="1"/>
  <c r="BF22" s="1"/>
  <c r="BF23" s="1"/>
  <c r="BF24" s="1"/>
  <c r="BF25" s="1"/>
  <c r="BF26" s="1"/>
  <c r="BF27" s="1"/>
  <c r="BF28" s="1"/>
  <c r="BF29" s="1"/>
  <c r="BF30" s="1"/>
  <c r="BF31" s="1"/>
  <c r="BF32" s="1"/>
  <c r="BF33" s="1"/>
  <c r="BF34" s="1"/>
  <c r="BF35" s="1"/>
  <c r="BF36" s="1"/>
  <c r="BF37" s="1"/>
  <c r="BF38" s="1"/>
  <c r="BF39" s="1"/>
  <c r="BF40" s="1"/>
  <c r="BF41" s="1"/>
  <c r="BI21" s="1"/>
  <c r="V21"/>
  <c r="T21"/>
  <c r="O21"/>
  <c r="P21" s="1"/>
  <c r="BE11"/>
  <c r="V10"/>
  <c r="M9"/>
  <c r="AC14" i="4" l="1"/>
  <c r="H28"/>
  <c r="BN45" i="3"/>
  <c r="CB21" s="1"/>
  <c r="CB22" s="1"/>
  <c r="CB23" s="1"/>
  <c r="AC12" i="4"/>
  <c r="C23"/>
  <c r="P21"/>
  <c r="BN45"/>
  <c r="CB21" s="1"/>
  <c r="CB22" s="1"/>
  <c r="AC12" i="3"/>
  <c r="CA21"/>
  <c r="CA22" s="1"/>
  <c r="CA23" s="1"/>
  <c r="CA24" s="1"/>
  <c r="CA25" s="1"/>
  <c r="CA26" s="1"/>
  <c r="CA27" s="1"/>
  <c r="CA28" s="1"/>
  <c r="CA29" s="1"/>
  <c r="CA30" s="1"/>
  <c r="CA31" s="1"/>
  <c r="CA32" s="1"/>
  <c r="CA33" s="1"/>
  <c r="CA34" s="1"/>
  <c r="CA35" s="1"/>
  <c r="CA36" s="1"/>
  <c r="CA37" s="1"/>
  <c r="CA38" s="1"/>
  <c r="CA39" s="1"/>
  <c r="CA40" s="1"/>
  <c r="CA41" s="1"/>
  <c r="CA42" s="1"/>
  <c r="CA43" s="1"/>
  <c r="CA44" s="1"/>
  <c r="CA45" s="1"/>
  <c r="CA46" s="1"/>
  <c r="CA47" s="1"/>
  <c r="CA48" s="1"/>
  <c r="CA49" s="1"/>
  <c r="CA50" s="1"/>
  <c r="CA51" s="1"/>
  <c r="CA52" s="1"/>
  <c r="CA53" s="1"/>
  <c r="CA54" s="1"/>
  <c r="CA55" s="1"/>
  <c r="CA56" s="1"/>
  <c r="CA57" s="1"/>
  <c r="CA58" s="1"/>
  <c r="CA59" s="1"/>
  <c r="CA60" s="1"/>
  <c r="CA61" s="1"/>
  <c r="CA62" s="1"/>
  <c r="CA63" s="1"/>
  <c r="CA64" s="1"/>
  <c r="CA65" s="1"/>
  <c r="CA66" s="1"/>
  <c r="CA67" s="1"/>
  <c r="CA68" s="1"/>
  <c r="CA69" s="1"/>
  <c r="Q21"/>
  <c r="R21" s="1"/>
  <c r="CR24" i="4"/>
  <c r="CT23"/>
  <c r="BH23"/>
  <c r="BI22"/>
  <c r="Q21"/>
  <c r="R21" s="1"/>
  <c r="BI23" i="3"/>
  <c r="BH24"/>
  <c r="CR25"/>
  <c r="CT24"/>
  <c r="AK26"/>
  <c r="H28" s="1"/>
  <c r="X21"/>
  <c r="BP22" l="1"/>
  <c r="BQ22" s="1"/>
  <c r="O22" s="1"/>
  <c r="P22" s="1"/>
  <c r="BP22" i="4"/>
  <c r="BQ22" s="1"/>
  <c r="AF26" i="3"/>
  <c r="C27" s="1"/>
  <c r="AC14"/>
  <c r="BP23"/>
  <c r="BQ23" s="1"/>
  <c r="O23" s="1"/>
  <c r="CR25" i="4"/>
  <c r="CT24"/>
  <c r="CB23"/>
  <c r="BH24"/>
  <c r="BI23"/>
  <c r="CB24" i="3"/>
  <c r="CR26"/>
  <c r="CT25"/>
  <c r="BH25"/>
  <c r="BI24"/>
  <c r="M22" l="1"/>
  <c r="Q22"/>
  <c r="R22" s="1"/>
  <c r="X22"/>
  <c r="M23"/>
  <c r="BP24"/>
  <c r="M24" s="1"/>
  <c r="BP23" i="4"/>
  <c r="M23" s="1"/>
  <c r="M22"/>
  <c r="CT25"/>
  <c r="CR26"/>
  <c r="O22"/>
  <c r="BQ23"/>
  <c r="O23" s="1"/>
  <c r="BH25"/>
  <c r="BI24"/>
  <c r="BP24"/>
  <c r="CB24"/>
  <c r="CT26" i="3"/>
  <c r="CR27"/>
  <c r="CQ26"/>
  <c r="BH26"/>
  <c r="BI25"/>
  <c r="P23"/>
  <c r="X23"/>
  <c r="Q23"/>
  <c r="R23" s="1"/>
  <c r="CB25"/>
  <c r="BP25" l="1"/>
  <c r="M25" s="1"/>
  <c r="BQ24"/>
  <c r="CQ26" i="4"/>
  <c r="CT26"/>
  <c r="CR27"/>
  <c r="Q22"/>
  <c r="R22" s="1"/>
  <c r="P22"/>
  <c r="X22"/>
  <c r="BQ24"/>
  <c r="O24" s="1"/>
  <c r="M24"/>
  <c r="Q23"/>
  <c r="R23" s="1"/>
  <c r="P23"/>
  <c r="X23"/>
  <c r="BH26"/>
  <c r="BI25"/>
  <c r="CB25"/>
  <c r="BP25"/>
  <c r="O24" i="3"/>
  <c r="CT27"/>
  <c r="CR28"/>
  <c r="CQ27"/>
  <c r="BI26"/>
  <c r="BH27"/>
  <c r="CB26"/>
  <c r="BP26" l="1"/>
  <c r="BQ26" s="1"/>
  <c r="O26" s="1"/>
  <c r="BQ25"/>
  <c r="O25" s="1"/>
  <c r="Q25" s="1"/>
  <c r="R25" s="1"/>
  <c r="BP26" i="4"/>
  <c r="CB26"/>
  <c r="CQ27"/>
  <c r="CT27"/>
  <c r="CR28"/>
  <c r="BQ25"/>
  <c r="O25" s="1"/>
  <c r="M25"/>
  <c r="Q24"/>
  <c r="R24" s="1"/>
  <c r="P24"/>
  <c r="X24"/>
  <c r="BH27"/>
  <c r="BI26"/>
  <c r="BI27" i="3"/>
  <c r="BH28"/>
  <c r="Q24"/>
  <c r="R24" s="1"/>
  <c r="P24"/>
  <c r="X24"/>
  <c r="BP27"/>
  <c r="CB27"/>
  <c r="CT28"/>
  <c r="CR29"/>
  <c r="CQ28"/>
  <c r="X25" l="1"/>
  <c r="M26"/>
  <c r="P25"/>
  <c r="CR29" i="4"/>
  <c r="CQ28"/>
  <c r="CT28"/>
  <c r="BQ26"/>
  <c r="O26" s="1"/>
  <c r="M26"/>
  <c r="P25"/>
  <c r="X25"/>
  <c r="Q25"/>
  <c r="R25" s="1"/>
  <c r="BP27"/>
  <c r="CB27"/>
  <c r="BH28"/>
  <c r="BI27"/>
  <c r="M27" i="3"/>
  <c r="BQ27"/>
  <c r="O27" s="1"/>
  <c r="P26"/>
  <c r="X26"/>
  <c r="Q26"/>
  <c r="R26" s="1"/>
  <c r="BH29"/>
  <c r="BI28"/>
  <c r="CR30"/>
  <c r="CQ29"/>
  <c r="CT29"/>
  <c r="BP28"/>
  <c r="CB28"/>
  <c r="BH29" i="4" l="1"/>
  <c r="BI28"/>
  <c r="BP28"/>
  <c r="CB28"/>
  <c r="BQ27"/>
  <c r="O27" s="1"/>
  <c r="M27"/>
  <c r="CR30"/>
  <c r="CQ29"/>
  <c r="CT29"/>
  <c r="Q26"/>
  <c r="R26" s="1"/>
  <c r="P26"/>
  <c r="X26"/>
  <c r="BH30" i="3"/>
  <c r="BI29"/>
  <c r="M28"/>
  <c r="BQ28"/>
  <c r="O28" s="1"/>
  <c r="Q27"/>
  <c r="R27" s="1"/>
  <c r="P27"/>
  <c r="X27"/>
  <c r="BP29"/>
  <c r="CB29"/>
  <c r="CR31"/>
  <c r="CQ30"/>
  <c r="CT30"/>
  <c r="BQ28" i="4" l="1"/>
  <c r="O28" s="1"/>
  <c r="M28"/>
  <c r="CT30"/>
  <c r="CR31"/>
  <c r="CQ30"/>
  <c r="Q27"/>
  <c r="R27" s="1"/>
  <c r="P27"/>
  <c r="X27"/>
  <c r="BP29"/>
  <c r="CB29"/>
  <c r="BI29"/>
  <c r="BH30"/>
  <c r="BQ29" i="3"/>
  <c r="O29" s="1"/>
  <c r="M29"/>
  <c r="Q28"/>
  <c r="R28" s="1"/>
  <c r="P28"/>
  <c r="X28"/>
  <c r="BP30"/>
  <c r="CB30"/>
  <c r="BI30"/>
  <c r="BH31"/>
  <c r="CT31"/>
  <c r="CR32"/>
  <c r="CQ31"/>
  <c r="CT31" i="4" l="1"/>
  <c r="CR32"/>
  <c r="CQ31"/>
  <c r="BI30"/>
  <c r="BH31"/>
  <c r="CB30"/>
  <c r="BP30"/>
  <c r="BQ29"/>
  <c r="O29" s="1"/>
  <c r="M29"/>
  <c r="Q28"/>
  <c r="R28" s="1"/>
  <c r="P28"/>
  <c r="X28"/>
  <c r="BH32" i="3"/>
  <c r="BI31"/>
  <c r="Q29"/>
  <c r="R29" s="1"/>
  <c r="P29"/>
  <c r="X29"/>
  <c r="BQ30"/>
  <c r="O30" s="1"/>
  <c r="M30"/>
  <c r="CT32"/>
  <c r="CR33"/>
  <c r="CQ32"/>
  <c r="CB31"/>
  <c r="BP31"/>
  <c r="BP31" i="4" l="1"/>
  <c r="CB31"/>
  <c r="CR33"/>
  <c r="CQ32"/>
  <c r="CT32"/>
  <c r="X29"/>
  <c r="Q29"/>
  <c r="R29" s="1"/>
  <c r="P29"/>
  <c r="BQ30"/>
  <c r="O30" s="1"/>
  <c r="M30"/>
  <c r="BH32"/>
  <c r="BI31"/>
  <c r="CR34" i="3"/>
  <c r="CQ33"/>
  <c r="CT33"/>
  <c r="BQ31"/>
  <c r="O31" s="1"/>
  <c r="M31"/>
  <c r="BH33"/>
  <c r="BI32"/>
  <c r="CB32"/>
  <c r="BP32"/>
  <c r="X30"/>
  <c r="Q30"/>
  <c r="R30" s="1"/>
  <c r="P30"/>
  <c r="BH33" i="4" l="1"/>
  <c r="BI32"/>
  <c r="BP32"/>
  <c r="CB32"/>
  <c r="CR34"/>
  <c r="CQ33"/>
  <c r="CT33"/>
  <c r="P30"/>
  <c r="X30"/>
  <c r="Q30"/>
  <c r="R30" s="1"/>
  <c r="BQ31"/>
  <c r="O31" s="1"/>
  <c r="M31"/>
  <c r="BH34" i="3"/>
  <c r="BI33"/>
  <c r="BQ32"/>
  <c r="O32" s="1"/>
  <c r="M32"/>
  <c r="CR35"/>
  <c r="CQ34"/>
  <c r="CT34"/>
  <c r="BP33"/>
  <c r="CB33"/>
  <c r="P31"/>
  <c r="X31"/>
  <c r="Q31"/>
  <c r="R31" s="1"/>
  <c r="BP33" i="4" l="1"/>
  <c r="CB33"/>
  <c r="BQ32"/>
  <c r="O32" s="1"/>
  <c r="M32"/>
  <c r="Q31"/>
  <c r="R31" s="1"/>
  <c r="P31"/>
  <c r="X31"/>
  <c r="CT34"/>
  <c r="CR35"/>
  <c r="CQ34"/>
  <c r="BI33"/>
  <c r="BH34"/>
  <c r="CB34" i="3"/>
  <c r="BP34"/>
  <c r="CT35"/>
  <c r="CR36"/>
  <c r="CQ35"/>
  <c r="BI34"/>
  <c r="BH35"/>
  <c r="BQ33"/>
  <c r="O33" s="1"/>
  <c r="M33"/>
  <c r="Q32"/>
  <c r="R32" s="1"/>
  <c r="P32"/>
  <c r="X32"/>
  <c r="BI34" i="4" l="1"/>
  <c r="BH35"/>
  <c r="CB34"/>
  <c r="BP34"/>
  <c r="Q32"/>
  <c r="R32" s="1"/>
  <c r="P32"/>
  <c r="X32"/>
  <c r="CT35"/>
  <c r="CR36"/>
  <c r="CQ35"/>
  <c r="BQ33"/>
  <c r="O33" s="1"/>
  <c r="M33"/>
  <c r="BQ34" i="3"/>
  <c r="O34" s="1"/>
  <c r="M34"/>
  <c r="CB35"/>
  <c r="BP35"/>
  <c r="Q33"/>
  <c r="R33" s="1"/>
  <c r="X33"/>
  <c r="P33"/>
  <c r="CT36"/>
  <c r="CQ36"/>
  <c r="CR37"/>
  <c r="BI35"/>
  <c r="BH36"/>
  <c r="BQ34" i="4" l="1"/>
  <c r="O34" s="1"/>
  <c r="M34"/>
  <c r="X33"/>
  <c r="Q33"/>
  <c r="R33" s="1"/>
  <c r="P33"/>
  <c r="BP35"/>
  <c r="CB35"/>
  <c r="BH36"/>
  <c r="BI35"/>
  <c r="CR37"/>
  <c r="CQ36"/>
  <c r="CT36"/>
  <c r="CR38" i="3"/>
  <c r="CQ37"/>
  <c r="CT37"/>
  <c r="X34"/>
  <c r="Q34"/>
  <c r="R34" s="1"/>
  <c r="P34"/>
  <c r="BH37"/>
  <c r="BI36"/>
  <c r="BQ35"/>
  <c r="O35" s="1"/>
  <c r="M35"/>
  <c r="BP36"/>
  <c r="CB36"/>
  <c r="CR38" i="4" l="1"/>
  <c r="CQ37"/>
  <c r="CT37"/>
  <c r="BH37"/>
  <c r="BI36"/>
  <c r="BP36"/>
  <c r="CB36"/>
  <c r="BQ35"/>
  <c r="O35" s="1"/>
  <c r="M35"/>
  <c r="P34"/>
  <c r="X34"/>
  <c r="Q34"/>
  <c r="R34" s="1"/>
  <c r="P35" i="3"/>
  <c r="X35"/>
  <c r="Q35"/>
  <c r="R35" s="1"/>
  <c r="CR39"/>
  <c r="CQ38"/>
  <c r="CT38"/>
  <c r="BP37"/>
  <c r="CB37"/>
  <c r="M36"/>
  <c r="BQ36"/>
  <c r="O36" s="1"/>
  <c r="BH38"/>
  <c r="BI37"/>
  <c r="Q35" i="4" l="1"/>
  <c r="R35" s="1"/>
  <c r="P35"/>
  <c r="X35"/>
  <c r="BI37"/>
  <c r="BH38"/>
  <c r="BP37"/>
  <c r="CB37"/>
  <c r="BQ36"/>
  <c r="O36" s="1"/>
  <c r="M36"/>
  <c r="CT38"/>
  <c r="CR39"/>
  <c r="CQ38"/>
  <c r="Q36" i="3"/>
  <c r="R36" s="1"/>
  <c r="P36"/>
  <c r="X36"/>
  <c r="BP38"/>
  <c r="CB38"/>
  <c r="CT39"/>
  <c r="CQ39"/>
  <c r="CR40"/>
  <c r="BI38"/>
  <c r="BH39"/>
  <c r="BQ37"/>
  <c r="O37" s="1"/>
  <c r="M37"/>
  <c r="Q36" i="4" l="1"/>
  <c r="R36" s="1"/>
  <c r="P36"/>
  <c r="X36"/>
  <c r="CB38"/>
  <c r="BP38"/>
  <c r="BI38"/>
  <c r="BH39"/>
  <c r="CT39"/>
  <c r="CR40"/>
  <c r="CQ39"/>
  <c r="BQ37"/>
  <c r="O37" s="1"/>
  <c r="M37"/>
  <c r="BI39" i="3"/>
  <c r="BH40"/>
  <c r="CB39"/>
  <c r="BP39"/>
  <c r="CR41"/>
  <c r="CT40"/>
  <c r="CQ40"/>
  <c r="BQ38"/>
  <c r="O38" s="1"/>
  <c r="M38"/>
  <c r="Q37"/>
  <c r="R37" s="1"/>
  <c r="X37"/>
  <c r="P37"/>
  <c r="X37" i="4" l="1"/>
  <c r="Q37"/>
  <c r="R37" s="1"/>
  <c r="P37"/>
  <c r="BH40"/>
  <c r="BI39"/>
  <c r="BP39"/>
  <c r="CB39"/>
  <c r="CQ40"/>
  <c r="CR41"/>
  <c r="CT40"/>
  <c r="BQ38"/>
  <c r="O38" s="1"/>
  <c r="M38"/>
  <c r="BH41" i="3"/>
  <c r="BI40"/>
  <c r="CQ41"/>
  <c r="CR42"/>
  <c r="CT41"/>
  <c r="X38"/>
  <c r="Q38"/>
  <c r="R38" s="1"/>
  <c r="P38"/>
  <c r="M39"/>
  <c r="BQ39"/>
  <c r="O39" s="1"/>
  <c r="BP40"/>
  <c r="CB40"/>
  <c r="BH41" i="4" l="1"/>
  <c r="BI40"/>
  <c r="BP40"/>
  <c r="CB40"/>
  <c r="P38"/>
  <c r="X38"/>
  <c r="Q38"/>
  <c r="R38" s="1"/>
  <c r="BQ39"/>
  <c r="O39" s="1"/>
  <c r="M39"/>
  <c r="CR42"/>
  <c r="CT41"/>
  <c r="CQ41"/>
  <c r="P39" i="3"/>
  <c r="X39"/>
  <c r="Q39"/>
  <c r="R39" s="1"/>
  <c r="BH42"/>
  <c r="BI41"/>
  <c r="BP41"/>
  <c r="CB41"/>
  <c r="CQ42"/>
  <c r="CR43"/>
  <c r="CT42"/>
  <c r="BQ40"/>
  <c r="O40" s="1"/>
  <c r="M40"/>
  <c r="Q39" i="4" l="1"/>
  <c r="R39" s="1"/>
  <c r="P39"/>
  <c r="X39"/>
  <c r="CB41"/>
  <c r="BP41"/>
  <c r="BQ40"/>
  <c r="O40" s="1"/>
  <c r="M40"/>
  <c r="CQ42"/>
  <c r="CR43"/>
  <c r="CT42"/>
  <c r="BH42"/>
  <c r="BI41"/>
  <c r="CT43" i="3"/>
  <c r="CQ43"/>
  <c r="CR44"/>
  <c r="Q40"/>
  <c r="R40" s="1"/>
  <c r="P40"/>
  <c r="X40"/>
  <c r="BH43"/>
  <c r="BI42"/>
  <c r="BP42"/>
  <c r="CB42"/>
  <c r="M41"/>
  <c r="BQ41"/>
  <c r="O41" s="1"/>
  <c r="BH43" i="4" l="1"/>
  <c r="BI42"/>
  <c r="BP42"/>
  <c r="CB42"/>
  <c r="Q40"/>
  <c r="R40" s="1"/>
  <c r="P40"/>
  <c r="X40"/>
  <c r="CT43"/>
  <c r="CR44"/>
  <c r="CQ43"/>
  <c r="M41"/>
  <c r="BQ41"/>
  <c r="O41" s="1"/>
  <c r="Q41" i="3"/>
  <c r="R41" s="1"/>
  <c r="P41"/>
  <c r="X41"/>
  <c r="BH44"/>
  <c r="BI43"/>
  <c r="CR45"/>
  <c r="CT44"/>
  <c r="CQ44"/>
  <c r="CB43"/>
  <c r="BP43"/>
  <c r="BQ42"/>
  <c r="O42" s="1"/>
  <c r="M42"/>
  <c r="X41" i="4" l="1"/>
  <c r="Q41"/>
  <c r="R41" s="1"/>
  <c r="P41"/>
  <c r="BP43"/>
  <c r="CB43"/>
  <c r="BQ42"/>
  <c r="O42" s="1"/>
  <c r="M42"/>
  <c r="CQ44"/>
  <c r="CR45"/>
  <c r="CT44"/>
  <c r="BH44"/>
  <c r="BI43"/>
  <c r="BI44" i="3"/>
  <c r="BH45"/>
  <c r="P42"/>
  <c r="X42"/>
  <c r="Q42"/>
  <c r="R42" s="1"/>
  <c r="M43"/>
  <c r="BQ43"/>
  <c r="O43" s="1"/>
  <c r="CR46"/>
  <c r="CT45"/>
  <c r="CQ45"/>
  <c r="BP44"/>
  <c r="CB44"/>
  <c r="M43" i="4" l="1"/>
  <c r="BQ43"/>
  <c r="O43" s="1"/>
  <c r="BI44"/>
  <c r="BH45"/>
  <c r="Q42"/>
  <c r="R42" s="1"/>
  <c r="P42"/>
  <c r="X42"/>
  <c r="CR46"/>
  <c r="CT45"/>
  <c r="CQ45"/>
  <c r="BP44"/>
  <c r="CB44"/>
  <c r="X43" i="3"/>
  <c r="Q43"/>
  <c r="R43" s="1"/>
  <c r="P43"/>
  <c r="CB45"/>
  <c r="BP45"/>
  <c r="CQ46"/>
  <c r="CR47"/>
  <c r="CT46"/>
  <c r="M44"/>
  <c r="BQ44"/>
  <c r="O44" s="1"/>
  <c r="BH46"/>
  <c r="BI45"/>
  <c r="CB45" i="4" l="1"/>
  <c r="BP45"/>
  <c r="CQ46"/>
  <c r="CR47"/>
  <c r="CT46"/>
  <c r="BH46"/>
  <c r="BI45"/>
  <c r="P43"/>
  <c r="X43"/>
  <c r="Q43"/>
  <c r="R43" s="1"/>
  <c r="BQ44"/>
  <c r="O44" s="1"/>
  <c r="M44"/>
  <c r="BH47" i="3"/>
  <c r="BI46"/>
  <c r="BP46"/>
  <c r="CB46"/>
  <c r="CQ47"/>
  <c r="CR48"/>
  <c r="CT47"/>
  <c r="Q44"/>
  <c r="R44" s="1"/>
  <c r="P44"/>
  <c r="X44"/>
  <c r="M45"/>
  <c r="BQ45"/>
  <c r="O45" s="1"/>
  <c r="CQ47" i="4" l="1"/>
  <c r="CR48"/>
  <c r="CT47"/>
  <c r="Q44"/>
  <c r="R44" s="1"/>
  <c r="P44"/>
  <c r="X44"/>
  <c r="BH47"/>
  <c r="BI46"/>
  <c r="M45"/>
  <c r="BQ45"/>
  <c r="O45" s="1"/>
  <c r="BP46"/>
  <c r="CB46"/>
  <c r="Q45" i="3"/>
  <c r="R45" s="1"/>
  <c r="X45"/>
  <c r="P45"/>
  <c r="BP47"/>
  <c r="CB47"/>
  <c r="BQ46"/>
  <c r="O46" s="1"/>
  <c r="M46"/>
  <c r="CR49"/>
  <c r="CT48"/>
  <c r="CQ48"/>
  <c r="BH48"/>
  <c r="BI47"/>
  <c r="BQ46" i="4" l="1"/>
  <c r="O46" s="1"/>
  <c r="M46"/>
  <c r="BH48"/>
  <c r="BI47"/>
  <c r="BP47"/>
  <c r="CB47"/>
  <c r="CR49"/>
  <c r="CT48"/>
  <c r="CQ48"/>
  <c r="X45"/>
  <c r="Q45"/>
  <c r="R45" s="1"/>
  <c r="P45"/>
  <c r="BQ47" i="3"/>
  <c r="O47" s="1"/>
  <c r="M47"/>
  <c r="BH49"/>
  <c r="BI48"/>
  <c r="CR50"/>
  <c r="CT49"/>
  <c r="CQ49"/>
  <c r="Q46"/>
  <c r="R46" s="1"/>
  <c r="P46"/>
  <c r="X46"/>
  <c r="BP48"/>
  <c r="CB48"/>
  <c r="CR50" i="4" l="1"/>
  <c r="CT49"/>
  <c r="CQ49"/>
  <c r="BH49"/>
  <c r="BI48"/>
  <c r="BP48"/>
  <c r="CB48"/>
  <c r="BQ47"/>
  <c r="O47" s="1"/>
  <c r="M47"/>
  <c r="Q46"/>
  <c r="R46" s="1"/>
  <c r="P46"/>
  <c r="X46"/>
  <c r="M48" i="3"/>
  <c r="BQ48"/>
  <c r="O48" s="1"/>
  <c r="BH50"/>
  <c r="BI49"/>
  <c r="CB49"/>
  <c r="BP49"/>
  <c r="CQ50"/>
  <c r="CR51"/>
  <c r="CT50"/>
  <c r="P47"/>
  <c r="X47"/>
  <c r="Q47"/>
  <c r="R47" s="1"/>
  <c r="P47" i="4" l="1"/>
  <c r="X47"/>
  <c r="Q47"/>
  <c r="R47" s="1"/>
  <c r="BH50"/>
  <c r="BI49"/>
  <c r="M48"/>
  <c r="BQ48"/>
  <c r="O48" s="1"/>
  <c r="CB49"/>
  <c r="BP49"/>
  <c r="CQ50"/>
  <c r="CR51"/>
  <c r="CT50"/>
  <c r="BH51" i="3"/>
  <c r="BI50"/>
  <c r="CQ51"/>
  <c r="CR52"/>
  <c r="CT51"/>
  <c r="X48"/>
  <c r="Q48"/>
  <c r="R48" s="1"/>
  <c r="P48"/>
  <c r="M49"/>
  <c r="BQ49"/>
  <c r="O49" s="1"/>
  <c r="BP50"/>
  <c r="CB50"/>
  <c r="BP50" i="4" l="1"/>
  <c r="CB50"/>
  <c r="BH51"/>
  <c r="BI50"/>
  <c r="CQ51"/>
  <c r="CR52"/>
  <c r="CT51"/>
  <c r="X48"/>
  <c r="Q48"/>
  <c r="R48" s="1"/>
  <c r="P48"/>
  <c r="M49"/>
  <c r="BQ49"/>
  <c r="O49" s="1"/>
  <c r="CR53" i="3"/>
  <c r="CT52"/>
  <c r="CQ52"/>
  <c r="BP51"/>
  <c r="CB51"/>
  <c r="BQ50"/>
  <c r="O50" s="1"/>
  <c r="M50"/>
  <c r="Q49"/>
  <c r="R49" s="1"/>
  <c r="P49"/>
  <c r="X49"/>
  <c r="BH52"/>
  <c r="BI51"/>
  <c r="CR53" i="4" l="1"/>
  <c r="CT52"/>
  <c r="CQ52"/>
  <c r="BP51"/>
  <c r="CB51"/>
  <c r="Q49"/>
  <c r="R49" s="1"/>
  <c r="P49"/>
  <c r="X49"/>
  <c r="BH52"/>
  <c r="BI51"/>
  <c r="BQ50"/>
  <c r="O50" s="1"/>
  <c r="M50"/>
  <c r="BP52" i="3"/>
  <c r="CB52"/>
  <c r="CR54"/>
  <c r="CT53"/>
  <c r="CQ53"/>
  <c r="BQ51"/>
  <c r="O51" s="1"/>
  <c r="M51"/>
  <c r="BH53"/>
  <c r="BI52"/>
  <c r="Q50"/>
  <c r="R50" s="1"/>
  <c r="P50"/>
  <c r="X50"/>
  <c r="BQ51" i="4" l="1"/>
  <c r="O51" s="1"/>
  <c r="M51"/>
  <c r="Q50"/>
  <c r="R50" s="1"/>
  <c r="P50"/>
  <c r="X50"/>
  <c r="BH53"/>
  <c r="BI52"/>
  <c r="BP52"/>
  <c r="CB52"/>
  <c r="CR54"/>
  <c r="CT53"/>
  <c r="CQ53"/>
  <c r="BH54" i="3"/>
  <c r="BI53"/>
  <c r="CQ54"/>
  <c r="CR55"/>
  <c r="CT54"/>
  <c r="P51"/>
  <c r="X51"/>
  <c r="Q51"/>
  <c r="R51" s="1"/>
  <c r="CB53"/>
  <c r="BP53"/>
  <c r="M52"/>
  <c r="BQ52"/>
  <c r="O52" s="1"/>
  <c r="M52" i="4" l="1"/>
  <c r="BQ52"/>
  <c r="O52" s="1"/>
  <c r="CQ54"/>
  <c r="CR55"/>
  <c r="CT54"/>
  <c r="BH54"/>
  <c r="BI53"/>
  <c r="CB53"/>
  <c r="BP53"/>
  <c r="P51"/>
  <c r="X51"/>
  <c r="Q51"/>
  <c r="R51" s="1"/>
  <c r="X52" i="3"/>
  <c r="Q52"/>
  <c r="R52" s="1"/>
  <c r="P52"/>
  <c r="M53"/>
  <c r="BQ53"/>
  <c r="O53" s="1"/>
  <c r="CQ55"/>
  <c r="CR56"/>
  <c r="CT55"/>
  <c r="BP54"/>
  <c r="CB54"/>
  <c r="BH55"/>
  <c r="BI54"/>
  <c r="BP54" i="4" l="1"/>
  <c r="CB54"/>
  <c r="CQ55"/>
  <c r="CR56"/>
  <c r="CT55"/>
  <c r="BH55"/>
  <c r="BI54"/>
  <c r="X52"/>
  <c r="Q52"/>
  <c r="R52" s="1"/>
  <c r="P52"/>
  <c r="M53"/>
  <c r="BQ53"/>
  <c r="O53" s="1"/>
  <c r="Q53" i="3"/>
  <c r="R53" s="1"/>
  <c r="P53"/>
  <c r="X53"/>
  <c r="BH56"/>
  <c r="BI55"/>
  <c r="CR57"/>
  <c r="CT56"/>
  <c r="CQ56"/>
  <c r="BQ54"/>
  <c r="O54" s="1"/>
  <c r="M54"/>
  <c r="BP55"/>
  <c r="CB55"/>
  <c r="CR57" i="4" l="1"/>
  <c r="CT56"/>
  <c r="CQ56"/>
  <c r="BH56"/>
  <c r="BI55"/>
  <c r="BP55"/>
  <c r="CB55"/>
  <c r="Q53"/>
  <c r="R53" s="1"/>
  <c r="P53"/>
  <c r="X53"/>
  <c r="BQ54"/>
  <c r="O54" s="1"/>
  <c r="M54"/>
  <c r="BH57" i="3"/>
  <c r="BI56"/>
  <c r="BP56"/>
  <c r="CB56"/>
  <c r="BQ55"/>
  <c r="O55" s="1"/>
  <c r="M55"/>
  <c r="CR58"/>
  <c r="CT57"/>
  <c r="CQ57"/>
  <c r="Q54"/>
  <c r="R54" s="1"/>
  <c r="P54"/>
  <c r="X54"/>
  <c r="BH57" i="4" l="1"/>
  <c r="BI56"/>
  <c r="BQ55"/>
  <c r="O55" s="1"/>
  <c r="M55"/>
  <c r="Q54"/>
  <c r="R54" s="1"/>
  <c r="P54"/>
  <c r="X54"/>
  <c r="BP56"/>
  <c r="CB56"/>
  <c r="CQ57"/>
  <c r="CR58"/>
  <c r="CT57"/>
  <c r="CB57" i="3"/>
  <c r="BP57"/>
  <c r="CQ58"/>
  <c r="CR59"/>
  <c r="CT58"/>
  <c r="M56"/>
  <c r="BQ56"/>
  <c r="O56" s="1"/>
  <c r="P55"/>
  <c r="X55"/>
  <c r="Q55"/>
  <c r="R55" s="1"/>
  <c r="BH58"/>
  <c r="BI57"/>
  <c r="M56" i="4" l="1"/>
  <c r="BQ56"/>
  <c r="O56" s="1"/>
  <c r="CQ58"/>
  <c r="CR59"/>
  <c r="CT58"/>
  <c r="P55"/>
  <c r="X55"/>
  <c r="Q55"/>
  <c r="R55" s="1"/>
  <c r="BP57"/>
  <c r="CB57"/>
  <c r="BH58"/>
  <c r="BI57"/>
  <c r="X56" i="3"/>
  <c r="Q56"/>
  <c r="R56" s="1"/>
  <c r="P56"/>
  <c r="CQ59"/>
  <c r="CR60"/>
  <c r="CT59"/>
  <c r="BH59"/>
  <c r="BI58"/>
  <c r="M57"/>
  <c r="BQ57"/>
  <c r="O57" s="1"/>
  <c r="BP58"/>
  <c r="CB58"/>
  <c r="CR60" i="4" l="1"/>
  <c r="CT59"/>
  <c r="CQ59"/>
  <c r="BH59"/>
  <c r="BI58"/>
  <c r="BP58"/>
  <c r="CB58"/>
  <c r="X56"/>
  <c r="Q56"/>
  <c r="R56" s="1"/>
  <c r="P56"/>
  <c r="BQ57"/>
  <c r="O57" s="1"/>
  <c r="M57"/>
  <c r="BP59" i="3"/>
  <c r="CB59"/>
  <c r="BQ58"/>
  <c r="O58" s="1"/>
  <c r="M58"/>
  <c r="BH60"/>
  <c r="BI59"/>
  <c r="Q57"/>
  <c r="R57" s="1"/>
  <c r="P57"/>
  <c r="X57"/>
  <c r="CR61"/>
  <c r="CT60"/>
  <c r="CQ60"/>
  <c r="BH60" i="4" l="1"/>
  <c r="BI59"/>
  <c r="BP59"/>
  <c r="CB59"/>
  <c r="BQ58"/>
  <c r="O58" s="1"/>
  <c r="M58"/>
  <c r="Q57"/>
  <c r="R57" s="1"/>
  <c r="P57"/>
  <c r="X57"/>
  <c r="CR61"/>
  <c r="CT60"/>
  <c r="CQ60"/>
  <c r="Q58" i="3"/>
  <c r="R58" s="1"/>
  <c r="P58"/>
  <c r="X58"/>
  <c r="CR62"/>
  <c r="CT61"/>
  <c r="CQ61"/>
  <c r="BP60"/>
  <c r="CB60"/>
  <c r="BH61"/>
  <c r="BI60"/>
  <c r="BQ59"/>
  <c r="O59" s="1"/>
  <c r="M59"/>
  <c r="CB60" i="4" l="1"/>
  <c r="BP60"/>
  <c r="P58"/>
  <c r="X58"/>
  <c r="Q58"/>
  <c r="R58" s="1"/>
  <c r="BH61"/>
  <c r="BI60"/>
  <c r="M59"/>
  <c r="BQ59"/>
  <c r="O59" s="1"/>
  <c r="CQ61"/>
  <c r="CR62"/>
  <c r="CT61"/>
  <c r="P59" i="3"/>
  <c r="X59"/>
  <c r="Q59"/>
  <c r="R59" s="1"/>
  <c r="M60"/>
  <c r="BQ60"/>
  <c r="O60" s="1"/>
  <c r="CB61"/>
  <c r="BP61"/>
  <c r="CQ62"/>
  <c r="CR63"/>
  <c r="CT62"/>
  <c r="BH62"/>
  <c r="BI61"/>
  <c r="CQ62" i="4" l="1"/>
  <c r="CR63"/>
  <c r="CT62"/>
  <c r="M60"/>
  <c r="BQ60"/>
  <c r="O60" s="1"/>
  <c r="BH62"/>
  <c r="BI61"/>
  <c r="X59"/>
  <c r="Q59"/>
  <c r="R59" s="1"/>
  <c r="P59"/>
  <c r="BP61"/>
  <c r="CB61"/>
  <c r="BH63" i="3"/>
  <c r="BI62"/>
  <c r="M61"/>
  <c r="BQ61"/>
  <c r="O61" s="1"/>
  <c r="BP62"/>
  <c r="CB62"/>
  <c r="CQ63"/>
  <c r="CR64"/>
  <c r="CT63"/>
  <c r="X60"/>
  <c r="Q60"/>
  <c r="R60" s="1"/>
  <c r="P60"/>
  <c r="BP62" i="4" l="1"/>
  <c r="CB62"/>
  <c r="BH63"/>
  <c r="BI62"/>
  <c r="CR64"/>
  <c r="CT63"/>
  <c r="CQ63"/>
  <c r="BQ61"/>
  <c r="O61" s="1"/>
  <c r="M61"/>
  <c r="Q60"/>
  <c r="R60" s="1"/>
  <c r="P60"/>
  <c r="X60"/>
  <c r="Q61" i="3"/>
  <c r="R61" s="1"/>
  <c r="P61"/>
  <c r="X61"/>
  <c r="CR65"/>
  <c r="CT64"/>
  <c r="CQ64"/>
  <c r="BP63"/>
  <c r="CB63"/>
  <c r="BQ62"/>
  <c r="O62" s="1"/>
  <c r="M62"/>
  <c r="BH64"/>
  <c r="BI63"/>
  <c r="Q61" i="4" l="1"/>
  <c r="R61" s="1"/>
  <c r="P61"/>
  <c r="X61"/>
  <c r="BH64"/>
  <c r="BI63"/>
  <c r="BP63"/>
  <c r="CB63"/>
  <c r="CR65"/>
  <c r="CT64"/>
  <c r="CQ64"/>
  <c r="BQ62"/>
  <c r="O62" s="1"/>
  <c r="M62"/>
  <c r="BP64" i="3"/>
  <c r="CB64"/>
  <c r="CT65"/>
  <c r="CR66"/>
  <c r="CQ65"/>
  <c r="CQ67" s="1"/>
  <c r="CP69" s="1"/>
  <c r="BH65"/>
  <c r="BI64"/>
  <c r="BQ63"/>
  <c r="O63" s="1"/>
  <c r="M63"/>
  <c r="Q62"/>
  <c r="R62" s="1"/>
  <c r="P62"/>
  <c r="X62"/>
  <c r="CR66" i="4" l="1"/>
  <c r="CQ65"/>
  <c r="CQ67" s="1"/>
  <c r="CP69" s="1"/>
  <c r="CT65"/>
  <c r="BH65"/>
  <c r="BI64"/>
  <c r="P62"/>
  <c r="X62"/>
  <c r="Q62"/>
  <c r="R62" s="1"/>
  <c r="CB64"/>
  <c r="BP64"/>
  <c r="M63"/>
  <c r="BQ63"/>
  <c r="O63" s="1"/>
  <c r="P63" i="3"/>
  <c r="X63"/>
  <c r="Q63"/>
  <c r="R63" s="1"/>
  <c r="CR67"/>
  <c r="CT66"/>
  <c r="BH66"/>
  <c r="BI65"/>
  <c r="CB65"/>
  <c r="BP65"/>
  <c r="M64"/>
  <c r="BQ64"/>
  <c r="O64" s="1"/>
  <c r="X63" i="4" l="1"/>
  <c r="Q63"/>
  <c r="R63" s="1"/>
  <c r="P63"/>
  <c r="BH66"/>
  <c r="BI65"/>
  <c r="M64"/>
  <c r="BQ64"/>
  <c r="O64" s="1"/>
  <c r="BP65"/>
  <c r="CB65"/>
  <c r="CR67"/>
  <c r="CT66"/>
  <c r="CR68" i="3"/>
  <c r="CT67"/>
  <c r="X64"/>
  <c r="Q64"/>
  <c r="R64" s="1"/>
  <c r="P64"/>
  <c r="BP66"/>
  <c r="CB66"/>
  <c r="BI66"/>
  <c r="BH67"/>
  <c r="M65"/>
  <c r="BQ65"/>
  <c r="O65" s="1"/>
  <c r="CT67" i="4" l="1"/>
  <c r="CR68"/>
  <c r="Q64"/>
  <c r="R64" s="1"/>
  <c r="P64"/>
  <c r="X64"/>
  <c r="BP66"/>
  <c r="CB66"/>
  <c r="BQ65"/>
  <c r="O65" s="1"/>
  <c r="M65"/>
  <c r="BH67"/>
  <c r="BI66"/>
  <c r="Q65" i="3"/>
  <c r="R65" s="1"/>
  <c r="P65"/>
  <c r="X65"/>
  <c r="BP67"/>
  <c r="CB67"/>
  <c r="BQ66"/>
  <c r="O66" s="1"/>
  <c r="M66"/>
  <c r="BH68"/>
  <c r="BI67"/>
  <c r="CR69"/>
  <c r="CT68"/>
  <c r="BP67" i="4" l="1"/>
  <c r="CB67"/>
  <c r="Q65"/>
  <c r="R65" s="1"/>
  <c r="P65"/>
  <c r="X65"/>
  <c r="BH68"/>
  <c r="BI67"/>
  <c r="BQ66"/>
  <c r="O66" s="1"/>
  <c r="M66"/>
  <c r="CR69"/>
  <c r="CT68"/>
  <c r="BH69" i="3"/>
  <c r="BI68"/>
  <c r="Q66"/>
  <c r="R66" s="1"/>
  <c r="P66"/>
  <c r="X66"/>
  <c r="BQ67"/>
  <c r="O67" s="1"/>
  <c r="M67"/>
  <c r="CR70"/>
  <c r="CT69"/>
  <c r="BP68"/>
  <c r="CB68"/>
  <c r="P66" i="4" l="1"/>
  <c r="X66"/>
  <c r="Q66"/>
  <c r="R66" s="1"/>
  <c r="CR70"/>
  <c r="CT69"/>
  <c r="BI68"/>
  <c r="BH69"/>
  <c r="BP68"/>
  <c r="CB68"/>
  <c r="BQ67"/>
  <c r="O67" s="1"/>
  <c r="M67"/>
  <c r="CT70" i="3"/>
  <c r="CR71"/>
  <c r="BP69"/>
  <c r="CB69"/>
  <c r="BQ68"/>
  <c r="O68" s="1"/>
  <c r="M68"/>
  <c r="Q67"/>
  <c r="R67" s="1"/>
  <c r="P67"/>
  <c r="X67"/>
  <c r="BH70"/>
  <c r="BI69"/>
  <c r="CR71" i="4" l="1"/>
  <c r="CT70"/>
  <c r="BH70"/>
  <c r="BI69"/>
  <c r="M68"/>
  <c r="BQ68"/>
  <c r="O68" s="1"/>
  <c r="P67"/>
  <c r="X67"/>
  <c r="Q67"/>
  <c r="R67" s="1"/>
  <c r="BP69"/>
  <c r="CB69"/>
  <c r="P68" i="3"/>
  <c r="X68"/>
  <c r="Q68"/>
  <c r="R68" s="1"/>
  <c r="BQ69"/>
  <c r="M69"/>
  <c r="BI70"/>
  <c r="BH71"/>
  <c r="CT71"/>
  <c r="CR72"/>
  <c r="BH71" i="4" l="1"/>
  <c r="BI70"/>
  <c r="M69"/>
  <c r="BQ69"/>
  <c r="X68"/>
  <c r="Q68"/>
  <c r="R68" s="1"/>
  <c r="P68"/>
  <c r="CR72"/>
  <c r="CT71"/>
  <c r="O69" i="3"/>
  <c r="BQ92"/>
  <c r="BT21" s="1"/>
  <c r="BI71"/>
  <c r="BH72"/>
  <c r="CT72"/>
  <c r="CR73"/>
  <c r="CT72" i="4" l="1"/>
  <c r="CR73"/>
  <c r="O69"/>
  <c r="BQ92"/>
  <c r="BT21" s="1"/>
  <c r="BH72"/>
  <c r="BI71"/>
  <c r="BI72" i="3"/>
  <c r="BH73"/>
  <c r="CR74"/>
  <c r="CT73"/>
  <c r="P69"/>
  <c r="X69"/>
  <c r="X71" s="1"/>
  <c r="X72" s="1"/>
  <c r="X73" s="1"/>
  <c r="Q69"/>
  <c r="R69" s="1"/>
  <c r="O71"/>
  <c r="S21" s="1"/>
  <c r="S23" s="1"/>
  <c r="M10" l="1"/>
  <c r="AE12"/>
  <c r="H24" s="1"/>
  <c r="C24" s="1"/>
  <c r="X69" i="4"/>
  <c r="X71" s="1"/>
  <c r="X72" s="1"/>
  <c r="X73" s="1"/>
  <c r="Q69"/>
  <c r="R69" s="1"/>
  <c r="P69"/>
  <c r="O71"/>
  <c r="S21" s="1"/>
  <c r="S23" s="1"/>
  <c r="BI72"/>
  <c r="BH73"/>
  <c r="CR74"/>
  <c r="CT73"/>
  <c r="CT74" i="3"/>
  <c r="CR75"/>
  <c r="BH74"/>
  <c r="BI73"/>
  <c r="M10" i="4" l="1"/>
  <c r="AE12"/>
  <c r="H24" s="1"/>
  <c r="C24" s="1"/>
  <c r="CT74"/>
  <c r="CR75"/>
  <c r="BH74"/>
  <c r="BI73"/>
  <c r="BI74" i="3"/>
  <c r="CR76"/>
  <c r="CT75"/>
  <c r="BI74" i="4" l="1"/>
  <c r="CT75"/>
  <c r="CR76"/>
  <c r="CR77" i="3"/>
  <c r="CT76"/>
  <c r="CR77" i="4" l="1"/>
  <c r="CT76"/>
  <c r="CT77" i="3"/>
  <c r="CR78"/>
  <c r="CT77" i="4" l="1"/>
  <c r="CR78"/>
  <c r="CT78" i="3"/>
  <c r="CR79"/>
  <c r="CT78" i="4" l="1"/>
  <c r="CR79"/>
  <c r="CR80" i="3"/>
  <c r="CT79"/>
  <c r="CT79" i="4" l="1"/>
  <c r="CR80"/>
  <c r="CR81" i="3"/>
  <c r="CT80"/>
  <c r="CR81" i="4" l="1"/>
  <c r="CT80"/>
  <c r="CT81" i="3"/>
  <c r="CR82"/>
  <c r="CR82" i="4" l="1"/>
  <c r="CT81"/>
  <c r="CR83" i="3"/>
  <c r="CT82"/>
  <c r="CR83" i="4" l="1"/>
  <c r="CT82"/>
  <c r="CT83" i="3"/>
  <c r="CR84"/>
  <c r="CR84" i="4" l="1"/>
  <c r="CT83"/>
  <c r="CT84" i="3"/>
  <c r="CR85"/>
  <c r="CT84" i="4" l="1"/>
  <c r="CR85"/>
  <c r="CR86" i="3"/>
  <c r="CT85"/>
  <c r="CT85" i="4" l="1"/>
  <c r="CR86"/>
  <c r="CR87" i="3"/>
  <c r="CT86"/>
  <c r="CR87" i="4" l="1"/>
  <c r="CT86"/>
  <c r="CT87" i="3"/>
  <c r="CR88"/>
  <c r="CR88" i="4" l="1"/>
  <c r="CT87"/>
  <c r="CT88" i="3"/>
  <c r="CR89"/>
  <c r="CT88" i="4" l="1"/>
  <c r="CR89"/>
  <c r="CR90" i="3"/>
  <c r="CT89"/>
  <c r="CT89" i="4" l="1"/>
  <c r="CR90"/>
  <c r="CR91" i="3"/>
  <c r="CT90"/>
  <c r="CR91" i="4" l="1"/>
  <c r="CT90"/>
  <c r="CT91" i="3"/>
  <c r="CR92"/>
  <c r="CR92" i="4" l="1"/>
  <c r="CT91"/>
  <c r="CT92" i="3"/>
  <c r="CR93"/>
  <c r="CR93" i="4" l="1"/>
  <c r="CT92"/>
  <c r="CT93" i="3"/>
  <c r="CR94"/>
  <c r="CT93" i="4" l="1"/>
  <c r="CR94"/>
  <c r="CR95" i="3"/>
  <c r="CT94"/>
  <c r="CT94" i="4" l="1"/>
  <c r="CR95"/>
  <c r="CR96" i="3"/>
  <c r="CT95"/>
  <c r="CR96" i="4" l="1"/>
  <c r="CT95"/>
  <c r="CT96" i="3"/>
  <c r="CR97"/>
  <c r="CR97" i="4" l="1"/>
  <c r="CT96"/>
  <c r="CT97" i="3"/>
  <c r="CR98"/>
  <c r="CT97" i="4" l="1"/>
  <c r="CR98"/>
  <c r="CR99" i="3"/>
  <c r="CT98"/>
  <c r="CT98" i="4" l="1"/>
  <c r="CR99"/>
  <c r="CR100" i="3"/>
  <c r="CT99"/>
  <c r="CR100" i="4" l="1"/>
  <c r="CT99"/>
  <c r="CT100" i="3"/>
  <c r="CR101"/>
  <c r="CR101" i="4" l="1"/>
  <c r="CT100"/>
  <c r="CT101" i="3"/>
  <c r="CR102"/>
  <c r="CT101" i="4" l="1"/>
  <c r="CR102"/>
  <c r="CR103" i="3"/>
  <c r="CT102"/>
  <c r="CT102" i="4" l="1"/>
  <c r="CR103"/>
  <c r="CR104" i="3"/>
  <c r="CT103"/>
  <c r="CR104" i="4" l="1"/>
  <c r="CT103"/>
  <c r="CT104" i="3"/>
  <c r="CR105"/>
  <c r="CR105" i="4" l="1"/>
  <c r="CT104"/>
  <c r="CT105" i="3"/>
  <c r="CR106"/>
  <c r="CT105" i="4" l="1"/>
  <c r="CR106"/>
  <c r="CR107" i="3"/>
  <c r="CT106"/>
  <c r="CT106" i="4" l="1"/>
  <c r="CR107"/>
  <c r="CR108" i="3"/>
  <c r="CT107"/>
  <c r="CR108" i="4" l="1"/>
  <c r="CT107"/>
  <c r="CT108" i="3"/>
  <c r="CR109"/>
  <c r="CR109" i="4" l="1"/>
  <c r="CT108"/>
  <c r="CT109" i="3"/>
  <c r="CR110"/>
  <c r="CT109" i="4" l="1"/>
  <c r="CR110"/>
  <c r="CR111" i="3"/>
  <c r="CT110"/>
  <c r="CT110" i="4" l="1"/>
  <c r="CR111"/>
  <c r="CR112" i="3"/>
  <c r="CT111"/>
  <c r="CR112" i="4" l="1"/>
  <c r="CT111"/>
  <c r="CT112" i="3"/>
  <c r="CR113"/>
  <c r="CR113" i="4" l="1"/>
  <c r="CT112"/>
  <c r="CT113" i="3"/>
  <c r="CR114"/>
  <c r="CT113" i="4" l="1"/>
  <c r="CR114"/>
  <c r="CR115" i="3"/>
  <c r="CT114"/>
  <c r="CT114" i="4" l="1"/>
  <c r="CR115"/>
  <c r="CR116" i="3"/>
  <c r="CT115"/>
  <c r="CR116" i="4" l="1"/>
  <c r="CT115"/>
  <c r="CT116" i="3"/>
  <c r="CR117"/>
  <c r="CR117" i="4" l="1"/>
  <c r="CT116"/>
  <c r="CT117" i="3"/>
  <c r="CR118"/>
  <c r="CT117" i="4" l="1"/>
  <c r="CR118"/>
  <c r="CR119" i="3"/>
  <c r="CT118"/>
  <c r="CT118" i="4" l="1"/>
  <c r="CR119"/>
  <c r="CR120" i="3"/>
  <c r="CT119"/>
  <c r="CR120" i="4" l="1"/>
  <c r="CT119"/>
  <c r="CT120" i="3"/>
  <c r="CR121"/>
  <c r="CR121" i="4" l="1"/>
  <c r="CT120"/>
  <c r="CT121" i="3"/>
  <c r="CR122"/>
  <c r="CT121" i="4" l="1"/>
  <c r="CR122"/>
  <c r="CR123" i="3"/>
  <c r="CT122"/>
  <c r="CT122" i="4" l="1"/>
  <c r="CR123"/>
  <c r="CR124" i="3"/>
  <c r="CT123"/>
  <c r="CR124" i="4" l="1"/>
  <c r="CT123"/>
  <c r="CR125" i="3"/>
  <c r="CT124"/>
  <c r="CR125" i="4" l="1"/>
  <c r="CT124"/>
  <c r="CT125" i="3"/>
  <c r="CR126"/>
  <c r="CT125" i="4" l="1"/>
  <c r="CR126"/>
  <c r="CR127" i="3"/>
  <c r="CT126"/>
  <c r="CT126" i="4" l="1"/>
  <c r="CR127"/>
  <c r="CR128" i="3"/>
  <c r="CT127"/>
  <c r="CR128" i="4" l="1"/>
  <c r="CT127"/>
  <c r="CR129" i="3"/>
  <c r="CT128"/>
  <c r="CR129" i="4" l="1"/>
  <c r="CT128"/>
  <c r="CT129" i="3"/>
  <c r="CR130"/>
  <c r="CT129" i="4" l="1"/>
  <c r="CR130"/>
  <c r="CR131" i="3"/>
  <c r="CT130"/>
  <c r="CT130" i="4" l="1"/>
  <c r="CR131"/>
  <c r="CR132" i="3"/>
  <c r="CT131"/>
  <c r="CR132" i="4" l="1"/>
  <c r="CT131"/>
  <c r="CT132" i="3"/>
  <c r="CR133"/>
  <c r="CR133" i="4" l="1"/>
  <c r="CT132"/>
  <c r="CT133" i="3"/>
  <c r="CR134"/>
  <c r="CT133" i="4" l="1"/>
  <c r="CR134"/>
  <c r="CT134" i="3"/>
  <c r="CR135"/>
  <c r="CT134" i="4" l="1"/>
  <c r="CR135"/>
  <c r="CR136" i="3"/>
  <c r="CT135"/>
  <c r="CR136" i="4" l="1"/>
  <c r="CT135"/>
  <c r="CT136" i="3"/>
  <c r="CR137"/>
  <c r="CR137" i="4" l="1"/>
  <c r="CT136"/>
  <c r="CT137" i="3"/>
  <c r="CR138"/>
  <c r="CT137" i="4" l="1"/>
  <c r="CR138"/>
  <c r="CR139" i="3"/>
  <c r="CT138"/>
  <c r="CT138" i="4" l="1"/>
  <c r="CR139"/>
  <c r="CR140" i="3"/>
  <c r="CT139"/>
  <c r="CR140" i="4" l="1"/>
  <c r="CT139"/>
  <c r="CR141" i="3"/>
  <c r="CT140"/>
  <c r="CR141" i="4" l="1"/>
  <c r="CT140"/>
  <c r="CT141" i="3"/>
  <c r="CR142"/>
  <c r="CT141" i="4" l="1"/>
  <c r="CR142"/>
  <c r="CR143" i="3"/>
  <c r="CT142"/>
  <c r="CT142" i="4" l="1"/>
  <c r="CR143"/>
  <c r="CR144" i="3"/>
  <c r="CT143"/>
  <c r="CR144" i="4" l="1"/>
  <c r="CT143"/>
  <c r="CR145" i="3"/>
  <c r="CT144"/>
  <c r="CR145" i="4" l="1"/>
  <c r="CT144"/>
  <c r="CT145" i="3"/>
  <c r="CR146"/>
  <c r="CT145" i="4" l="1"/>
  <c r="CR146"/>
  <c r="CR147" i="3"/>
  <c r="CT146"/>
  <c r="CT146" i="4" l="1"/>
  <c r="CR147"/>
  <c r="CR148" i="3"/>
  <c r="CT147"/>
  <c r="CR148" i="4" l="1"/>
  <c r="CT147"/>
  <c r="CT148" i="3"/>
  <c r="CR149"/>
  <c r="CR149" i="4" l="1"/>
  <c r="CT148"/>
  <c r="CT149" i="3"/>
  <c r="CR150"/>
  <c r="CT149" i="4" l="1"/>
  <c r="CR150"/>
  <c r="CT150" i="3"/>
  <c r="CR151"/>
  <c r="CT150" i="4" l="1"/>
  <c r="CR151"/>
  <c r="CR152" i="3"/>
  <c r="CT151"/>
  <c r="CR152" i="4" l="1"/>
  <c r="CT151"/>
  <c r="CT152" i="3"/>
  <c r="CR153"/>
  <c r="CR153" i="4" l="1"/>
  <c r="CT152"/>
  <c r="CT153" i="3"/>
  <c r="CR154"/>
  <c r="CT153" i="4" l="1"/>
  <c r="CR154"/>
  <c r="CR155" i="3"/>
  <c r="CT154"/>
  <c r="CR155" i="4" l="1"/>
  <c r="CT154"/>
  <c r="CR156" i="3"/>
  <c r="CT155"/>
  <c r="CR156" i="4" l="1"/>
  <c r="CT155"/>
  <c r="CR157" i="3"/>
  <c r="CT156"/>
  <c r="CR157" i="4" l="1"/>
  <c r="CT156"/>
  <c r="CR158" i="3"/>
  <c r="CT157"/>
  <c r="CR158" i="4" l="1"/>
  <c r="CT157"/>
  <c r="CR159" i="3"/>
  <c r="CT158"/>
  <c r="CR159" i="4" l="1"/>
  <c r="CT158"/>
  <c r="CT159" i="3"/>
  <c r="CR160"/>
  <c r="CR160" i="4" l="1"/>
  <c r="CT159"/>
  <c r="CR161" i="3"/>
  <c r="CT160"/>
  <c r="CR161" i="4" l="1"/>
  <c r="CT160"/>
  <c r="CR162" i="3"/>
  <c r="CT161"/>
  <c r="CR162" i="4" l="1"/>
  <c r="CT161"/>
  <c r="CR163" i="3"/>
  <c r="CT162"/>
  <c r="CR163" i="4" l="1"/>
  <c r="CT162"/>
  <c r="CR164" i="3"/>
  <c r="CT163"/>
  <c r="CR164" i="4" l="1"/>
  <c r="CT163"/>
  <c r="CR165" i="3"/>
  <c r="CT164"/>
  <c r="CR165" i="4" l="1"/>
  <c r="CT164"/>
  <c r="CR166" i="3"/>
  <c r="CT165"/>
  <c r="CR166" i="4" l="1"/>
  <c r="CT165"/>
  <c r="CR167" i="3"/>
  <c r="CT166"/>
  <c r="CR167" i="4" l="1"/>
  <c r="CT166"/>
  <c r="CT167" i="3"/>
  <c r="CR168"/>
  <c r="CR168" i="4" l="1"/>
  <c r="CT167"/>
  <c r="CR169" i="3"/>
  <c r="CT168"/>
  <c r="CR169" i="4" l="1"/>
  <c r="CT168"/>
  <c r="CR170" i="3"/>
  <c r="CT169"/>
  <c r="CR170" i="4" l="1"/>
  <c r="CT169"/>
  <c r="CR171" i="3"/>
  <c r="CT170"/>
  <c r="CR171" i="4" l="1"/>
  <c r="CT170"/>
  <c r="CR172" i="3"/>
  <c r="CT171"/>
  <c r="CR172" i="4" l="1"/>
  <c r="CT171"/>
  <c r="CR173" i="3"/>
  <c r="CT172"/>
  <c r="CR173" i="4" l="1"/>
  <c r="CT172"/>
  <c r="CR174" i="3"/>
  <c r="CT173"/>
  <c r="CR174" i="4" l="1"/>
  <c r="CT173"/>
  <c r="CR175" i="3"/>
  <c r="CT174"/>
  <c r="CR175" i="4" l="1"/>
  <c r="CT174"/>
  <c r="CT175" i="3"/>
  <c r="CR176"/>
  <c r="CR176" i="4" l="1"/>
  <c r="CT175"/>
  <c r="CR177" i="3"/>
  <c r="CT176"/>
  <c r="CR177" i="4" l="1"/>
  <c r="CT176"/>
  <c r="CR178" i="3"/>
  <c r="CT177"/>
  <c r="CR178" i="4" l="1"/>
  <c r="CT177"/>
  <c r="CR179" i="3"/>
  <c r="CT178"/>
  <c r="CR179" i="4" l="1"/>
  <c r="CT178"/>
  <c r="CR180" i="3"/>
  <c r="CT179"/>
  <c r="CR180" i="4" l="1"/>
  <c r="CT179"/>
  <c r="CR181" i="3"/>
  <c r="CT180"/>
  <c r="CR181" i="4" l="1"/>
  <c r="CT180"/>
  <c r="CR182" i="3"/>
  <c r="CT181"/>
  <c r="CR182" i="4" l="1"/>
  <c r="CT181"/>
  <c r="CR183" i="3"/>
  <c r="CT182"/>
  <c r="CR183" i="4" l="1"/>
  <c r="CT182"/>
  <c r="CT183" i="3"/>
  <c r="CR184"/>
  <c r="CR184" i="4" l="1"/>
  <c r="CT183"/>
  <c r="CR185" i="3"/>
  <c r="CT184"/>
  <c r="CR185" i="4" l="1"/>
  <c r="CT184"/>
  <c r="CR186" i="3"/>
  <c r="CT185"/>
  <c r="CR186" i="4" l="1"/>
  <c r="CT185"/>
  <c r="CR187" i="3"/>
  <c r="CT186"/>
  <c r="CR187" i="4" l="1"/>
  <c r="CT186"/>
  <c r="CR188" i="3"/>
  <c r="CT187"/>
  <c r="CR188" i="4" l="1"/>
  <c r="CT187"/>
  <c r="CR189" i="3"/>
  <c r="CT188"/>
  <c r="CR189" i="4" l="1"/>
  <c r="CT188"/>
  <c r="CR190" i="3"/>
  <c r="CT189"/>
  <c r="CR190" i="4" l="1"/>
  <c r="CT189"/>
  <c r="CR191" i="3"/>
  <c r="CT190"/>
  <c r="CR191" i="4" l="1"/>
  <c r="CT190"/>
  <c r="CT191" i="3"/>
  <c r="CR192"/>
  <c r="CR192" i="4" l="1"/>
  <c r="CT191"/>
  <c r="CR193" i="3"/>
  <c r="CT192"/>
  <c r="CR193" i="4" l="1"/>
  <c r="CT192"/>
  <c r="CR194" i="3"/>
  <c r="CT193"/>
  <c r="CR194" i="4" l="1"/>
  <c r="CT193"/>
  <c r="CR195" i="3"/>
  <c r="CT194"/>
  <c r="CR195" i="4" l="1"/>
  <c r="CT194"/>
  <c r="CR196" i="3"/>
  <c r="CT195"/>
  <c r="CR196" i="4" l="1"/>
  <c r="CT195"/>
  <c r="CR197" i="3"/>
  <c r="CT196"/>
  <c r="CR197" i="4" l="1"/>
  <c r="CT196"/>
  <c r="CR198" i="3"/>
  <c r="CT197"/>
  <c r="CR198" i="4" l="1"/>
  <c r="CT197"/>
  <c r="CR199" i="3"/>
  <c r="CT198"/>
  <c r="CR199" i="4" l="1"/>
  <c r="CT198"/>
  <c r="CT199" i="3"/>
  <c r="CR200"/>
  <c r="CR200" i="4" l="1"/>
  <c r="CT199"/>
  <c r="CR201" i="3"/>
  <c r="CT200"/>
  <c r="CR201" i="4" l="1"/>
  <c r="CT200"/>
  <c r="CR202" i="3"/>
  <c r="CT201"/>
  <c r="CR202" i="4" l="1"/>
  <c r="CT201"/>
  <c r="CR203" i="3"/>
  <c r="CT202"/>
  <c r="CR203" i="4" l="1"/>
  <c r="CT202"/>
  <c r="CR204" i="3"/>
  <c r="CT203"/>
  <c r="CR204" i="4" l="1"/>
  <c r="CT203"/>
  <c r="CR205" i="3"/>
  <c r="CT204"/>
  <c r="CR205" i="4" l="1"/>
  <c r="CT204"/>
  <c r="CR206" i="3"/>
  <c r="CT205"/>
  <c r="CR206" i="4" l="1"/>
  <c r="CT205"/>
  <c r="CR207" i="3"/>
  <c r="CT206"/>
  <c r="CR207" i="4" l="1"/>
  <c r="CT206"/>
  <c r="CT207" i="3"/>
  <c r="CR208"/>
  <c r="CR208" i="4" l="1"/>
  <c r="CT207"/>
  <c r="CR209" i="3"/>
  <c r="CT208"/>
  <c r="CR209" i="4" l="1"/>
  <c r="CT208"/>
  <c r="CR210" i="3"/>
  <c r="CT209"/>
  <c r="CR210" i="4" l="1"/>
  <c r="CT209"/>
  <c r="CR211" i="3"/>
  <c r="CT210"/>
  <c r="CR211" i="4" l="1"/>
  <c r="CT210"/>
  <c r="CR212" i="3"/>
  <c r="CT211"/>
  <c r="CR212" i="4" l="1"/>
  <c r="CT211"/>
  <c r="CR213" i="3"/>
  <c r="CT212"/>
  <c r="CR213" i="4" l="1"/>
  <c r="CT212"/>
  <c r="CR214" i="3"/>
  <c r="CT213"/>
  <c r="CR214" i="4" l="1"/>
  <c r="CT213"/>
  <c r="CR215" i="3"/>
  <c r="CT214"/>
  <c r="CR215" i="4" l="1"/>
  <c r="CT214"/>
  <c r="CT215" i="3"/>
  <c r="CR216"/>
  <c r="CR216" i="4" l="1"/>
  <c r="CT215"/>
  <c r="CR217" i="3"/>
  <c r="CT216"/>
  <c r="CR217" i="4" l="1"/>
  <c r="CT216"/>
  <c r="CR218" i="3"/>
  <c r="CT217"/>
  <c r="CR218" i="4" l="1"/>
  <c r="CT217"/>
  <c r="CR219" i="3"/>
  <c r="CT218"/>
  <c r="CR219" i="4" l="1"/>
  <c r="CT218"/>
  <c r="CR220" i="3"/>
  <c r="CT219"/>
  <c r="CR220" i="4" l="1"/>
  <c r="CT219"/>
  <c r="CR221" i="3"/>
  <c r="CT220"/>
  <c r="CR221" i="4" l="1"/>
  <c r="CT220"/>
  <c r="CR222" i="3"/>
  <c r="CT221"/>
  <c r="CR222" i="4" l="1"/>
  <c r="CT221"/>
  <c r="CR223" i="3"/>
  <c r="CT222"/>
  <c r="CR223" i="4" l="1"/>
  <c r="CT222"/>
  <c r="CT223" i="3"/>
  <c r="CR224"/>
  <c r="CR224" i="4" l="1"/>
  <c r="CT223"/>
  <c r="CR225" i="3"/>
  <c r="CT224"/>
  <c r="CR225" i="4" l="1"/>
  <c r="CT224"/>
  <c r="CR226" i="3"/>
  <c r="CT225"/>
  <c r="CT225" i="4" l="1"/>
  <c r="CR226"/>
  <c r="CR227" i="3"/>
  <c r="CT226"/>
  <c r="CR227" i="4" l="1"/>
  <c r="CT226"/>
  <c r="CR228" i="3"/>
  <c r="CT227"/>
  <c r="CT227" i="4" l="1"/>
  <c r="CR228"/>
  <c r="CR229" i="3"/>
  <c r="CT228"/>
  <c r="CR229" i="4" l="1"/>
  <c r="CT228"/>
  <c r="CR230" i="3"/>
  <c r="CT229"/>
  <c r="CT229" i="4" l="1"/>
  <c r="CR230"/>
  <c r="CR231" i="3"/>
  <c r="CT230"/>
  <c r="CT230" i="4" l="1"/>
  <c r="CR231"/>
  <c r="CT231" i="3"/>
  <c r="CR232"/>
  <c r="CT231" i="4" l="1"/>
  <c r="CR232"/>
  <c r="CR233" i="3"/>
  <c r="CT232"/>
  <c r="CR233" i="4" l="1"/>
  <c r="CT232"/>
  <c r="CR234" i="3"/>
  <c r="CT233"/>
  <c r="CT233" i="4" l="1"/>
  <c r="CR234"/>
  <c r="CR235" i="3"/>
  <c r="CT234"/>
  <c r="CR235" i="4" l="1"/>
  <c r="CT234"/>
  <c r="CT235" i="3"/>
  <c r="CR236"/>
  <c r="CT235" i="4" l="1"/>
  <c r="CR236"/>
  <c r="CR237" i="3"/>
  <c r="CT236"/>
  <c r="CR237" i="4" l="1"/>
  <c r="CT236"/>
  <c r="CT237" i="3"/>
  <c r="CR238"/>
  <c r="CT237" i="4" l="1"/>
  <c r="CR238"/>
  <c r="CR239" i="3"/>
  <c r="CT238"/>
  <c r="CT238" i="4" l="1"/>
  <c r="CR239"/>
  <c r="CT239" i="3"/>
  <c r="CR240"/>
  <c r="CT239" i="4" l="1"/>
  <c r="CR240"/>
  <c r="CR241" i="3"/>
  <c r="CT240"/>
  <c r="CR241" i="4" l="1"/>
  <c r="CT240"/>
  <c r="CT241" i="3"/>
  <c r="CR242"/>
  <c r="CT241" i="4" l="1"/>
  <c r="CR242"/>
  <c r="CR243" i="3"/>
  <c r="CT242"/>
  <c r="CR243" i="4" l="1"/>
  <c r="CT242"/>
  <c r="CT243" i="3"/>
  <c r="CR244"/>
  <c r="CT243" i="4" l="1"/>
  <c r="CR244"/>
  <c r="CR245" i="3"/>
  <c r="CT244"/>
  <c r="CR245" i="4" l="1"/>
  <c r="CT244"/>
  <c r="CT245" i="3"/>
  <c r="CR246"/>
  <c r="CT245" i="4" l="1"/>
  <c r="CR246"/>
  <c r="CR247" i="3"/>
  <c r="CT246"/>
  <c r="CT246" i="4" l="1"/>
  <c r="CR247"/>
  <c r="CT247" i="3"/>
  <c r="CR248"/>
  <c r="CT247" i="4" l="1"/>
  <c r="CR248"/>
  <c r="CR249" i="3"/>
  <c r="CT248"/>
  <c r="CR249" i="4" l="1"/>
  <c r="CT248"/>
  <c r="CT249" i="3"/>
  <c r="CR250"/>
  <c r="CT249" i="4" l="1"/>
  <c r="CR250"/>
  <c r="CR251" i="3"/>
  <c r="CT250"/>
  <c r="CR251" i="4" l="1"/>
  <c r="CT250"/>
  <c r="CT251" i="3"/>
  <c r="CR252"/>
  <c r="CT251" i="4" l="1"/>
  <c r="CR252"/>
  <c r="CR253" i="3"/>
  <c r="CT252"/>
  <c r="CR253" i="4" l="1"/>
  <c r="CT252"/>
  <c r="CT253" i="3"/>
  <c r="CR254"/>
  <c r="CT253" i="4" l="1"/>
  <c r="CR254"/>
  <c r="CR255" i="3"/>
  <c r="CT254"/>
  <c r="CR255" i="4" l="1"/>
  <c r="CT254"/>
  <c r="CT255" i="3"/>
  <c r="CR256"/>
  <c r="CT255" i="4" l="1"/>
  <c r="CR256"/>
  <c r="CR257" i="3"/>
  <c r="CT256"/>
  <c r="CR257" i="4" l="1"/>
  <c r="CT256"/>
  <c r="CT257" i="3"/>
  <c r="CR258"/>
  <c r="CT257" i="4" l="1"/>
  <c r="CR258"/>
  <c r="CR259" i="3"/>
  <c r="CT258"/>
  <c r="CR259" i="4" l="1"/>
  <c r="CT258"/>
  <c r="CT259" i="3"/>
  <c r="CR260"/>
  <c r="CT259" i="4" l="1"/>
  <c r="CR260"/>
  <c r="CR261" i="3"/>
  <c r="CT260"/>
  <c r="CR261" i="4" l="1"/>
  <c r="CT260"/>
  <c r="CT261" i="3"/>
  <c r="CR262"/>
  <c r="CT261" i="4" l="1"/>
  <c r="CR262"/>
  <c r="CR263" i="3"/>
  <c r="CT262"/>
  <c r="CR263" i="4" l="1"/>
  <c r="CT262"/>
  <c r="CT263" i="3"/>
  <c r="CR264"/>
  <c r="CR264" i="4" l="1"/>
  <c r="CT263"/>
  <c r="CR265" i="3"/>
  <c r="CT264"/>
  <c r="CR265" i="4" l="1"/>
  <c r="CT264"/>
  <c r="CT265" i="3"/>
  <c r="CR266"/>
  <c r="CR266" i="4" l="1"/>
  <c r="CT265"/>
  <c r="CR267" i="3"/>
  <c r="CT266"/>
  <c r="CR267" i="4" l="1"/>
  <c r="CT266"/>
  <c r="CT267" i="3"/>
  <c r="CR268"/>
  <c r="CR268" i="4" l="1"/>
  <c r="CT267"/>
  <c r="CR269" i="3"/>
  <c r="CT268"/>
  <c r="CR269" i="4" l="1"/>
  <c r="CT268"/>
  <c r="CT269" i="3"/>
  <c r="CR270"/>
  <c r="CR270" i="4" l="1"/>
  <c r="CT269"/>
  <c r="CR271" i="3"/>
  <c r="CT270"/>
  <c r="CR271" i="4" l="1"/>
  <c r="CT270"/>
  <c r="CT271" i="3"/>
  <c r="CR272"/>
  <c r="CR272" i="4" l="1"/>
  <c r="CT271"/>
  <c r="CR273" i="3"/>
  <c r="CT272"/>
  <c r="CR273" i="4" l="1"/>
  <c r="CT272"/>
  <c r="CT273" i="3"/>
  <c r="CR274"/>
  <c r="CR274" i="4" l="1"/>
  <c r="CT273"/>
  <c r="CR275" i="3"/>
  <c r="CT274"/>
  <c r="CR275" i="4" l="1"/>
  <c r="CT274"/>
  <c r="CT275" i="3"/>
  <c r="CR276"/>
  <c r="CR276" i="4" l="1"/>
  <c r="CT275"/>
  <c r="CR277" i="3"/>
  <c r="CT276"/>
  <c r="CR277" i="4" l="1"/>
  <c r="CT276"/>
  <c r="CT277" i="3"/>
  <c r="CR278"/>
  <c r="CR278" i="4" l="1"/>
  <c r="CT277"/>
  <c r="CR279" i="3"/>
  <c r="CT278"/>
  <c r="CR279" i="4" l="1"/>
  <c r="CT278"/>
  <c r="CT279" i="3"/>
  <c r="CR280"/>
  <c r="CR280" i="4" l="1"/>
  <c r="CT279"/>
  <c r="CR281" i="3"/>
  <c r="CT280"/>
  <c r="CR281" i="4" l="1"/>
  <c r="CT280"/>
  <c r="CT281" i="3"/>
  <c r="CR282"/>
  <c r="CR282" i="4" l="1"/>
  <c r="CT281"/>
  <c r="CR283" i="3"/>
  <c r="CT282"/>
  <c r="CR283" i="4" l="1"/>
  <c r="CT282"/>
  <c r="CT283" i="3"/>
  <c r="CR284"/>
  <c r="CR284" i="4" l="1"/>
  <c r="CT283"/>
  <c r="CR285" i="3"/>
  <c r="CT284"/>
  <c r="CR285" i="4" l="1"/>
  <c r="CT284"/>
  <c r="CT285" i="3"/>
  <c r="CR286"/>
  <c r="CR286" i="4" l="1"/>
  <c r="CT285"/>
  <c r="CR287" i="3"/>
  <c r="CT286"/>
  <c r="CR287" i="4" l="1"/>
  <c r="CT286"/>
  <c r="CT287" i="3"/>
  <c r="CR288"/>
  <c r="CR288" i="4" l="1"/>
  <c r="CT287"/>
  <c r="CR289" i="3"/>
  <c r="CT288"/>
  <c r="CR289" i="4" l="1"/>
  <c r="CT288"/>
  <c r="CT289" i="3"/>
  <c r="CR290"/>
  <c r="CR290" i="4" l="1"/>
  <c r="CT289"/>
  <c r="CR291" i="3"/>
  <c r="CT290"/>
  <c r="CR291" i="4" l="1"/>
  <c r="CT290"/>
  <c r="CT291" i="3"/>
  <c r="CR292"/>
  <c r="CR292" i="4" l="1"/>
  <c r="CT291"/>
  <c r="CR293" i="3"/>
  <c r="CT292"/>
  <c r="CR293" i="4" l="1"/>
  <c r="CT292"/>
  <c r="CT293" i="3"/>
  <c r="CR294"/>
  <c r="CR294" i="4" l="1"/>
  <c r="CT293"/>
  <c r="CR295" i="3"/>
  <c r="CT294"/>
  <c r="CR295" i="4" l="1"/>
  <c r="CT294"/>
  <c r="CT295" i="3"/>
  <c r="CR296"/>
  <c r="CR296" i="4" l="1"/>
  <c r="CT295"/>
  <c r="CR297" i="3"/>
  <c r="CT296"/>
  <c r="CR297" i="4" l="1"/>
  <c r="CT296"/>
  <c r="CT297" i="3"/>
  <c r="CR298"/>
  <c r="CR298" i="4" l="1"/>
  <c r="CT297"/>
  <c r="CR299" i="3"/>
  <c r="CT298"/>
  <c r="CR299" i="4" l="1"/>
  <c r="CT298"/>
  <c r="CT299" i="3"/>
  <c r="CR300"/>
  <c r="CR300" i="4" l="1"/>
  <c r="CT299"/>
  <c r="CR301" i="3"/>
  <c r="CT300"/>
  <c r="CR301" i="4" l="1"/>
  <c r="CT300"/>
  <c r="CT301" i="3"/>
  <c r="CR302"/>
  <c r="CR302" i="4" l="1"/>
  <c r="CT301"/>
  <c r="CR303" i="3"/>
  <c r="CT302"/>
  <c r="CR303" i="4" l="1"/>
  <c r="CT302"/>
  <c r="CT303" i="3"/>
  <c r="CR304"/>
  <c r="CR304" i="4" l="1"/>
  <c r="CT303"/>
  <c r="CR305" i="3"/>
  <c r="CT304"/>
  <c r="CR305" i="4" l="1"/>
  <c r="CT304"/>
  <c r="CT305" i="3"/>
  <c r="CR306"/>
  <c r="CR306" i="4" l="1"/>
  <c r="CT305"/>
  <c r="CR307" i="3"/>
  <c r="CT306"/>
  <c r="CR307" i="4" l="1"/>
  <c r="CT306"/>
  <c r="CT307" i="3"/>
  <c r="CR308"/>
  <c r="CR308" i="4" l="1"/>
  <c r="CT307"/>
  <c r="CR309" i="3"/>
  <c r="CT308"/>
  <c r="CR309" i="4" l="1"/>
  <c r="CT308"/>
  <c r="CT309" i="3"/>
  <c r="CR310"/>
  <c r="CR310" i="4" l="1"/>
  <c r="CT309"/>
  <c r="CR311" i="3"/>
  <c r="CT310"/>
  <c r="CR311" i="4" l="1"/>
  <c r="CT310"/>
  <c r="CT311" i="3"/>
  <c r="CR312"/>
  <c r="CR312" i="4" l="1"/>
  <c r="CT311"/>
  <c r="CR313" i="3"/>
  <c r="CT312"/>
  <c r="CR313" i="4" l="1"/>
  <c r="CT312"/>
  <c r="CT313" i="3"/>
  <c r="CR314"/>
  <c r="CR314" i="4" l="1"/>
  <c r="CT313"/>
  <c r="CR315" i="3"/>
  <c r="CT314"/>
  <c r="CR315" i="4" l="1"/>
  <c r="CT314"/>
  <c r="CT315" i="3"/>
  <c r="CR316"/>
  <c r="CR316" i="4" l="1"/>
  <c r="CT315"/>
  <c r="CR317" i="3"/>
  <c r="CT316"/>
  <c r="CR317" i="4" l="1"/>
  <c r="CT316"/>
  <c r="CT317" i="3"/>
  <c r="CR318"/>
  <c r="CR318" i="4" l="1"/>
  <c r="CT317"/>
  <c r="CR319" i="3"/>
  <c r="CT318"/>
  <c r="CR319" i="4" l="1"/>
  <c r="CT318"/>
  <c r="CT319" i="3"/>
  <c r="CR320"/>
  <c r="CR320" i="4" l="1"/>
  <c r="CT319"/>
  <c r="CR321" i="3"/>
  <c r="CT320"/>
  <c r="CR321" i="4" l="1"/>
  <c r="CT320"/>
  <c r="CT321" i="3"/>
  <c r="CR322"/>
  <c r="CR322" i="4" l="1"/>
  <c r="CT321"/>
  <c r="CR323" i="3"/>
  <c r="CT322"/>
  <c r="CR323" i="4" l="1"/>
  <c r="CT322"/>
  <c r="CT323" i="3"/>
  <c r="CR324"/>
  <c r="CR324" i="4" l="1"/>
  <c r="CT323"/>
  <c r="CR325" i="3"/>
  <c r="CT324"/>
  <c r="CR325" i="4" l="1"/>
  <c r="CT324"/>
  <c r="CT325" i="3"/>
  <c r="CR326"/>
  <c r="CR326" i="4" l="1"/>
  <c r="CT325"/>
  <c r="CR327" i="3"/>
  <c r="CT326"/>
  <c r="CR327" i="4" l="1"/>
  <c r="CT326"/>
  <c r="CT327" i="3"/>
  <c r="CR328"/>
  <c r="CR328" i="4" l="1"/>
  <c r="CT327"/>
  <c r="CR329" i="3"/>
  <c r="CT328"/>
  <c r="CR329" i="4" l="1"/>
  <c r="CT328"/>
  <c r="CT329" i="3"/>
  <c r="CR330"/>
  <c r="CR330" i="4" l="1"/>
  <c r="CT329"/>
  <c r="CR331" i="3"/>
  <c r="CT330"/>
  <c r="CR331" i="4" l="1"/>
  <c r="CT330"/>
  <c r="CR332" i="3"/>
  <c r="CT331"/>
  <c r="CR332" i="4" l="1"/>
  <c r="CT331"/>
  <c r="CR333" i="3"/>
  <c r="CT332"/>
  <c r="CR333" i="4" l="1"/>
  <c r="CT332"/>
  <c r="CR334" i="3"/>
  <c r="CT333"/>
  <c r="CR334" i="4" l="1"/>
  <c r="CT333"/>
  <c r="CR335" i="3"/>
  <c r="CT334"/>
  <c r="CR335" i="4" l="1"/>
  <c r="CT334"/>
  <c r="CT335" i="3"/>
  <c r="CR336"/>
  <c r="CR336" i="4" l="1"/>
  <c r="CT335"/>
  <c r="CR337" i="3"/>
  <c r="CT336"/>
  <c r="CR337" i="4" l="1"/>
  <c r="CT336"/>
  <c r="CT337" i="3"/>
  <c r="CR338"/>
  <c r="CR338" i="4" l="1"/>
  <c r="CT337"/>
  <c r="CR339" i="3"/>
  <c r="CT338"/>
  <c r="CR339" i="4" l="1"/>
  <c r="CT338"/>
  <c r="CR340" i="3"/>
  <c r="CT339"/>
  <c r="CR340" i="4" l="1"/>
  <c r="CT339"/>
  <c r="CR341" i="3"/>
  <c r="CT340"/>
  <c r="CR341" i="4" l="1"/>
  <c r="CT340"/>
  <c r="CR342" i="3"/>
  <c r="CT341"/>
  <c r="CR342" i="4" l="1"/>
  <c r="CT341"/>
  <c r="CR343" i="3"/>
  <c r="CT342"/>
  <c r="CR343" i="4" l="1"/>
  <c r="CT342"/>
  <c r="CR344" i="3"/>
  <c r="CT343"/>
  <c r="CR344" i="4" l="1"/>
  <c r="CT343"/>
  <c r="CR345" i="3"/>
  <c r="CT344"/>
  <c r="CR345" i="4" l="1"/>
  <c r="CT344"/>
  <c r="CT345" i="3"/>
  <c r="CR346"/>
  <c r="CR346" i="4" l="1"/>
  <c r="CT345"/>
  <c r="CR347" i="3"/>
  <c r="CT346"/>
  <c r="CR347" i="4" l="1"/>
  <c r="CT346"/>
  <c r="CR348" i="3"/>
  <c r="CT347"/>
  <c r="CR348" i="4" l="1"/>
  <c r="CT347"/>
  <c r="CR349" i="3"/>
  <c r="CT348"/>
  <c r="CR349" i="4" l="1"/>
  <c r="CT348"/>
  <c r="CR350" i="3"/>
  <c r="CT349"/>
  <c r="CR350" i="4" l="1"/>
  <c r="CT349"/>
  <c r="CR351" i="3"/>
  <c r="CT350"/>
  <c r="CR351" i="4" l="1"/>
  <c r="CT350"/>
  <c r="CT351" i="3"/>
  <c r="CR352"/>
  <c r="CR352" i="4" l="1"/>
  <c r="CT351"/>
  <c r="CR353" i="3"/>
  <c r="CT352"/>
  <c r="CR353" i="4" l="1"/>
  <c r="CT352"/>
  <c r="CT353" i="3"/>
  <c r="CR354"/>
  <c r="CR354" i="4" l="1"/>
  <c r="CT353"/>
  <c r="CR355" i="3"/>
  <c r="CT354"/>
  <c r="CR355" i="4" l="1"/>
  <c r="CT354"/>
  <c r="CR356" i="3"/>
  <c r="CT355"/>
  <c r="CR356" i="4" l="1"/>
  <c r="CT355"/>
  <c r="CR357" i="3"/>
  <c r="CT356"/>
  <c r="CR357" i="4" l="1"/>
  <c r="CT356"/>
  <c r="CR358" i="3"/>
  <c r="CT357"/>
  <c r="CR358" i="4" l="1"/>
  <c r="CT357"/>
  <c r="CR359" i="3"/>
  <c r="CT358"/>
  <c r="CR359" i="4" l="1"/>
  <c r="CT358"/>
  <c r="CR360" i="3"/>
  <c r="CT359"/>
  <c r="CR360" i="4" l="1"/>
  <c r="CT359"/>
  <c r="CR361" i="3"/>
  <c r="CT360"/>
  <c r="CR361" i="4" l="1"/>
  <c r="CT360"/>
  <c r="CT361" i="3"/>
  <c r="CR362"/>
  <c r="CR362" i="4" l="1"/>
  <c r="CT361"/>
  <c r="CR363" i="3"/>
  <c r="CT362"/>
  <c r="CR363" i="4" l="1"/>
  <c r="CT362"/>
  <c r="CR364" i="3"/>
  <c r="CT363"/>
  <c r="CR364" i="4" l="1"/>
  <c r="CT363"/>
  <c r="CR365" i="3"/>
  <c r="CT364"/>
  <c r="CR365" i="4" l="1"/>
  <c r="CT364"/>
  <c r="CT365" i="3"/>
  <c r="CR366"/>
  <c r="CR366" i="4" l="1"/>
  <c r="CT365"/>
  <c r="CR367" i="3"/>
  <c r="CT366"/>
  <c r="CR367" i="4" l="1"/>
  <c r="CT366"/>
  <c r="CR368" i="3"/>
  <c r="CT367"/>
  <c r="CR368" i="4" l="1"/>
  <c r="CT367"/>
  <c r="CR369" i="3"/>
  <c r="CT368"/>
  <c r="CR369" i="4" l="1"/>
  <c r="CT368"/>
  <c r="CT369" i="3"/>
  <c r="CR370"/>
  <c r="CR370" i="4" l="1"/>
  <c r="CT369"/>
  <c r="CR371" i="3"/>
  <c r="CT370"/>
  <c r="CR371" i="4" l="1"/>
  <c r="CT370"/>
  <c r="CR372" i="3"/>
  <c r="CT371"/>
  <c r="CR372" i="4" l="1"/>
  <c r="CT371"/>
  <c r="CR373" i="3"/>
  <c r="CT372"/>
  <c r="CR373" i="4" l="1"/>
  <c r="CT372"/>
  <c r="CT373" i="3"/>
  <c r="CR374"/>
  <c r="CR374" i="4" l="1"/>
  <c r="CT373"/>
  <c r="CR375" i="3"/>
  <c r="CT374"/>
  <c r="CR375" i="4" l="1"/>
  <c r="CT374"/>
  <c r="CR376" i="3"/>
  <c r="CT375"/>
  <c r="CR376" i="4" l="1"/>
  <c r="CT375"/>
  <c r="CR377" i="3"/>
  <c r="CT376"/>
  <c r="CR377" i="4" l="1"/>
  <c r="CT376"/>
  <c r="CT377" i="3"/>
  <c r="CR378"/>
  <c r="CR378" i="4" l="1"/>
  <c r="CT377"/>
  <c r="CR379" i="3"/>
  <c r="CT378"/>
  <c r="CR379" i="4" l="1"/>
  <c r="CT378"/>
  <c r="CR380" i="3"/>
  <c r="CT379"/>
  <c r="CR380" i="4" l="1"/>
  <c r="CT379"/>
  <c r="CR381" i="3"/>
  <c r="CT380"/>
  <c r="CR381" i="4" l="1"/>
  <c r="CT380"/>
  <c r="CT381" i="3"/>
  <c r="CR382"/>
  <c r="CR382" i="4" l="1"/>
  <c r="CT381"/>
  <c r="CR383" i="3"/>
  <c r="CT382"/>
  <c r="CR383" i="4" l="1"/>
  <c r="CT382"/>
  <c r="CR384" i="3"/>
  <c r="CT383"/>
  <c r="CR384" i="4" l="1"/>
  <c r="CT383"/>
  <c r="CR385" i="3"/>
  <c r="CT384"/>
  <c r="CR385" i="4" l="1"/>
  <c r="CT384"/>
  <c r="CT385" i="3"/>
  <c r="CR386"/>
  <c r="CR386" i="4" l="1"/>
  <c r="CT385"/>
  <c r="CR387" i="3"/>
  <c r="CT386"/>
  <c r="CR387" i="4" l="1"/>
  <c r="CT386"/>
  <c r="CR388" i="3"/>
  <c r="CT387"/>
  <c r="CR388" i="4" l="1"/>
  <c r="CT387"/>
  <c r="CR389" i="3"/>
  <c r="CT388"/>
  <c r="CR389" i="4" l="1"/>
  <c r="CT388"/>
  <c r="CT389" i="3"/>
  <c r="CR390"/>
  <c r="CR390" i="4" l="1"/>
  <c r="CT389"/>
  <c r="CR391" i="3"/>
  <c r="CT390"/>
  <c r="CR391" i="4" l="1"/>
  <c r="CT390"/>
  <c r="CR392" i="3"/>
  <c r="CT391"/>
  <c r="CR392" i="4" l="1"/>
  <c r="CT391"/>
  <c r="CR393" i="3"/>
  <c r="CT392"/>
  <c r="CR393" i="4" l="1"/>
  <c r="CT392"/>
  <c r="CT393" i="3"/>
  <c r="CR394"/>
  <c r="CR394" i="4" l="1"/>
  <c r="CT393"/>
  <c r="CR395" i="3"/>
  <c r="CT394"/>
  <c r="CR395" i="4" l="1"/>
  <c r="CT394"/>
  <c r="CR396" i="3"/>
  <c r="CT395"/>
  <c r="CR396" i="4" l="1"/>
  <c r="CT395"/>
  <c r="CR397" i="3"/>
  <c r="CT396"/>
  <c r="CR397" i="4" l="1"/>
  <c r="CT396"/>
  <c r="CT397" i="3"/>
  <c r="CR398"/>
  <c r="CR398" i="4" l="1"/>
  <c r="CT397"/>
  <c r="CR399" i="3"/>
  <c r="CT398"/>
  <c r="CR399" i="4" l="1"/>
  <c r="CT398"/>
  <c r="CR400" i="3"/>
  <c r="CT399"/>
  <c r="CR400" i="4" l="1"/>
  <c r="CT399"/>
  <c r="CR401" i="3"/>
  <c r="CT400"/>
  <c r="CR401" i="4" l="1"/>
  <c r="CT400"/>
  <c r="CT401" i="3"/>
  <c r="CR402"/>
  <c r="CR402" i="4" l="1"/>
  <c r="CT401"/>
  <c r="CR403" i="3"/>
  <c r="CT402"/>
  <c r="CR403" i="4" l="1"/>
  <c r="CT402"/>
  <c r="CR404" i="3"/>
  <c r="CT403"/>
  <c r="CR404" i="4" l="1"/>
  <c r="CT403"/>
  <c r="CR405" i="3"/>
  <c r="CT404"/>
  <c r="CR405" i="4" l="1"/>
  <c r="CT404"/>
  <c r="CT405" i="3"/>
  <c r="CR406"/>
  <c r="CR406" i="4" l="1"/>
  <c r="CT405"/>
  <c r="CR407" i="3"/>
  <c r="CT406"/>
  <c r="CR407" i="4" l="1"/>
  <c r="CT406"/>
  <c r="CR408" i="3"/>
  <c r="CT407"/>
  <c r="CR408" i="4" l="1"/>
  <c r="CT407"/>
  <c r="CR409" i="3"/>
  <c r="CT408"/>
  <c r="CR409" i="4" l="1"/>
  <c r="CT408"/>
  <c r="CT409" i="3"/>
  <c r="CR410"/>
  <c r="CR410" i="4" l="1"/>
  <c r="CT409"/>
  <c r="CR411" i="3"/>
  <c r="CT410"/>
  <c r="CR411" i="4" l="1"/>
  <c r="CT410"/>
  <c r="CR412" i="3"/>
  <c r="CT411"/>
  <c r="CR412" i="4" l="1"/>
  <c r="CT411"/>
  <c r="CR413" i="3"/>
  <c r="CT412"/>
  <c r="CR413" i="4" l="1"/>
  <c r="CT412"/>
  <c r="CT413" i="3"/>
  <c r="CR414"/>
  <c r="CR414" i="4" l="1"/>
  <c r="CT413"/>
  <c r="CR415" i="3"/>
  <c r="CT414"/>
  <c r="CR415" i="4" l="1"/>
  <c r="CT414"/>
  <c r="CR416" i="3"/>
  <c r="CT415"/>
  <c r="CR416" i="4" l="1"/>
  <c r="CT415"/>
  <c r="CR417" i="3"/>
  <c r="CT416"/>
  <c r="CR417" i="4" l="1"/>
  <c r="CT416"/>
  <c r="CR418" i="3"/>
  <c r="CT417"/>
  <c r="CR418" i="4" l="1"/>
  <c r="CT417"/>
  <c r="CR419" i="3"/>
  <c r="CT418"/>
  <c r="CR419" i="4" l="1"/>
  <c r="CT418"/>
  <c r="CR420" i="3"/>
  <c r="CT419"/>
  <c r="CR420" i="4" l="1"/>
  <c r="CT419"/>
  <c r="CR421" i="3"/>
  <c r="CT420"/>
  <c r="CR421" i="4" l="1"/>
  <c r="CT420"/>
  <c r="CR422" i="3"/>
  <c r="CT421"/>
  <c r="CR422" i="4" l="1"/>
  <c r="CT421"/>
  <c r="CR423" i="3"/>
  <c r="CT422"/>
  <c r="CR423" i="4" l="1"/>
  <c r="CT422"/>
  <c r="CR424" i="3"/>
  <c r="CT423"/>
  <c r="CR424" i="4" l="1"/>
  <c r="CT423"/>
  <c r="CR425" i="3"/>
  <c r="CT424"/>
  <c r="CR425" i="4" l="1"/>
  <c r="CT424"/>
  <c r="CR426" i="3"/>
  <c r="CT425"/>
  <c r="CR426" i="4" l="1"/>
  <c r="CT425"/>
  <c r="CR427" i="3"/>
  <c r="CT426"/>
  <c r="CR427" i="4" l="1"/>
  <c r="CT426"/>
  <c r="CR428" i="3"/>
  <c r="CT427"/>
  <c r="CR428" i="4" l="1"/>
  <c r="CT427"/>
  <c r="CR429" i="3"/>
  <c r="CT428"/>
  <c r="CR429" i="4" l="1"/>
  <c r="CT428"/>
  <c r="CR430" i="3"/>
  <c r="CT429"/>
  <c r="CR430" i="4" l="1"/>
  <c r="CT429"/>
  <c r="CR431" i="3"/>
  <c r="CT430"/>
  <c r="CR431" i="4" l="1"/>
  <c r="CT430"/>
  <c r="CR432" i="3"/>
  <c r="CT431"/>
  <c r="CR432" i="4" l="1"/>
  <c r="CT431"/>
  <c r="CR433" i="3"/>
  <c r="CT432"/>
  <c r="CR433" i="4" l="1"/>
  <c r="CT432"/>
  <c r="CR434" i="3"/>
  <c r="CT433"/>
  <c r="CR434" i="4" l="1"/>
  <c r="CT433"/>
  <c r="CR435" i="3"/>
  <c r="CT434"/>
  <c r="CR435" i="4" l="1"/>
  <c r="CT434"/>
  <c r="CR436" i="3"/>
  <c r="CT435"/>
  <c r="CR436" i="4" l="1"/>
  <c r="CT435"/>
  <c r="CR437" i="3"/>
  <c r="CT436"/>
  <c r="CR437" i="4" l="1"/>
  <c r="CT436"/>
  <c r="CR438" i="3"/>
  <c r="CT437"/>
  <c r="CR438" i="4" l="1"/>
  <c r="CT437"/>
  <c r="CR439" i="3"/>
  <c r="CT438"/>
  <c r="CR439" i="4" l="1"/>
  <c r="CT438"/>
  <c r="CR440" i="3"/>
  <c r="CT439"/>
  <c r="CR440" i="4" l="1"/>
  <c r="CT439"/>
  <c r="CR441" i="3"/>
  <c r="CT440"/>
  <c r="CR441" i="4" l="1"/>
  <c r="CT440"/>
  <c r="CR442" i="3"/>
  <c r="CT441"/>
  <c r="CR442" i="4" l="1"/>
  <c r="CT441"/>
  <c r="CR443" i="3"/>
  <c r="CT442"/>
  <c r="CR443" i="4" l="1"/>
  <c r="CT442"/>
  <c r="CR444" i="3"/>
  <c r="CT443"/>
  <c r="CR444" i="4" l="1"/>
  <c r="CT443"/>
  <c r="CR445" i="3"/>
  <c r="CT444"/>
  <c r="CR445" i="4" l="1"/>
  <c r="CT444"/>
  <c r="CR446" i="3"/>
  <c r="CT445"/>
  <c r="CR446" i="4" l="1"/>
  <c r="CT445"/>
  <c r="CR447" i="3"/>
  <c r="CT446"/>
  <c r="CR447" i="4" l="1"/>
  <c r="CT446"/>
  <c r="CR448" i="3"/>
  <c r="CT447"/>
  <c r="CR448" i="4" l="1"/>
  <c r="CT447"/>
  <c r="CR449" i="3"/>
  <c r="CT448"/>
  <c r="CR449" i="4" l="1"/>
  <c r="CT448"/>
  <c r="CR450" i="3"/>
  <c r="CT449"/>
  <c r="CR450" i="4" l="1"/>
  <c r="CT449"/>
  <c r="CR451" i="3"/>
  <c r="CT450"/>
  <c r="CR451" i="4" l="1"/>
  <c r="CT450"/>
  <c r="CR452" i="3"/>
  <c r="CT451"/>
  <c r="CR452" i="4" l="1"/>
  <c r="CT451"/>
  <c r="CR453" i="3"/>
  <c r="CT452"/>
  <c r="CR453" i="4" l="1"/>
  <c r="CT452"/>
  <c r="CR454" i="3"/>
  <c r="CT453"/>
  <c r="CR454" i="4" l="1"/>
  <c r="CT453"/>
  <c r="CR455" i="3"/>
  <c r="CT454"/>
  <c r="CR455" i="4" l="1"/>
  <c r="CT454"/>
  <c r="CR456" i="3"/>
  <c r="CT455"/>
  <c r="CR456" i="4" l="1"/>
  <c r="CT455"/>
  <c r="CR457" i="3"/>
  <c r="CT456"/>
  <c r="CR457" i="4" l="1"/>
  <c r="CT456"/>
  <c r="CR458" i="3"/>
  <c r="CT457"/>
  <c r="CR458" i="4" l="1"/>
  <c r="CT457"/>
  <c r="CR459" i="3"/>
  <c r="CT458"/>
  <c r="CR459" i="4" l="1"/>
  <c r="CT458"/>
  <c r="CR460" i="3"/>
  <c r="CT459"/>
  <c r="CR460" i="4" l="1"/>
  <c r="CT459"/>
  <c r="CR461" i="3"/>
  <c r="CT460"/>
  <c r="CR461" i="4" l="1"/>
  <c r="CT460"/>
  <c r="CR462" i="3"/>
  <c r="CT461"/>
  <c r="CR462" i="4" l="1"/>
  <c r="CT461"/>
  <c r="CR463" i="3"/>
  <c r="CT462"/>
  <c r="CR463" i="4" l="1"/>
  <c r="CT462"/>
  <c r="CR464" i="3"/>
  <c r="CT463"/>
  <c r="CR464" i="4" l="1"/>
  <c r="CT463"/>
  <c r="CR465" i="3"/>
  <c r="CT464"/>
  <c r="CR465" i="4" l="1"/>
  <c r="CT464"/>
  <c r="CR466" i="3"/>
  <c r="CT465"/>
  <c r="CR466" i="4" l="1"/>
  <c r="CT465"/>
  <c r="CR467" i="3"/>
  <c r="CT466"/>
  <c r="CR467" i="4" l="1"/>
  <c r="CT466"/>
  <c r="CR468" i="3"/>
  <c r="CT467"/>
  <c r="CR468" i="4" l="1"/>
  <c r="CT467"/>
  <c r="CR469" i="3"/>
  <c r="CT468"/>
  <c r="CR469" i="4" l="1"/>
  <c r="CT468"/>
  <c r="CR470" i="3"/>
  <c r="CT469"/>
  <c r="CR470" i="4" l="1"/>
  <c r="CT469"/>
  <c r="CR471" i="3"/>
  <c r="CT470"/>
  <c r="CR471" i="4" l="1"/>
  <c r="CT470"/>
  <c r="CR472" i="3"/>
  <c r="CT471"/>
  <c r="CR472" i="4" l="1"/>
  <c r="CT471"/>
  <c r="CR473" i="3"/>
  <c r="CT472"/>
  <c r="CR473" i="4" l="1"/>
  <c r="CT472"/>
  <c r="CR474" i="3"/>
  <c r="CT473"/>
  <c r="CR474" i="4" l="1"/>
  <c r="CT473"/>
  <c r="CR475" i="3"/>
  <c r="CT474"/>
  <c r="CR475" i="4" l="1"/>
  <c r="CT474"/>
  <c r="CR476" i="3"/>
  <c r="CT475"/>
  <c r="CR476" i="4" l="1"/>
  <c r="CT475"/>
  <c r="CR477" i="3"/>
  <c r="CT476"/>
  <c r="CR477" i="4" l="1"/>
  <c r="CT476"/>
  <c r="CR478" i="3"/>
  <c r="CT477"/>
  <c r="CR478" i="4" l="1"/>
  <c r="CT477"/>
  <c r="CR479" i="3"/>
  <c r="CT478"/>
  <c r="CR479" i="4" l="1"/>
  <c r="CT478"/>
  <c r="CR480" i="3"/>
  <c r="CT479"/>
  <c r="CR480" i="4" l="1"/>
  <c r="CT479"/>
  <c r="CR481" i="3"/>
  <c r="CT480"/>
  <c r="CR481" i="4" l="1"/>
  <c r="CT480"/>
  <c r="CR482" i="3"/>
  <c r="CT481"/>
  <c r="CR482" i="4" l="1"/>
  <c r="CT481"/>
  <c r="CR483" i="3"/>
  <c r="CT482"/>
  <c r="CR483" i="4" l="1"/>
  <c r="CT482"/>
  <c r="CR484" i="3"/>
  <c r="CT483"/>
  <c r="CR484" i="4" l="1"/>
  <c r="CT483"/>
  <c r="CR485" i="3"/>
  <c r="CT484"/>
  <c r="CR485" i="4" l="1"/>
  <c r="CT484"/>
  <c r="CR486" i="3"/>
  <c r="CT485"/>
  <c r="CR486" i="4" l="1"/>
  <c r="CT485"/>
  <c r="CR487" i="3"/>
  <c r="CT486"/>
  <c r="CR487" i="4" l="1"/>
  <c r="CT486"/>
  <c r="CR488" i="3"/>
  <c r="CT487"/>
  <c r="CR488" i="4" l="1"/>
  <c r="CT487"/>
  <c r="CR489" i="3"/>
  <c r="CT488"/>
  <c r="CR489" i="4" l="1"/>
  <c r="CT488"/>
  <c r="CR490" i="3"/>
  <c r="CT489"/>
  <c r="CR490" i="4" l="1"/>
  <c r="CT489"/>
  <c r="CR491" i="3"/>
  <c r="CT490"/>
  <c r="CR491" i="4" l="1"/>
  <c r="CT490"/>
  <c r="CR492" i="3"/>
  <c r="CT491"/>
  <c r="CR492" i="4" l="1"/>
  <c r="CT491"/>
  <c r="CR493" i="3"/>
  <c r="CT492"/>
  <c r="CR493" i="4" l="1"/>
  <c r="CT492"/>
  <c r="CR494" i="3"/>
  <c r="CT493"/>
  <c r="CR494" i="4" l="1"/>
  <c r="CT493"/>
  <c r="CR495" i="3"/>
  <c r="CT494"/>
  <c r="CR495" i="4" l="1"/>
  <c r="CT494"/>
  <c r="CR496" i="3"/>
  <c r="CT495"/>
  <c r="CR496" i="4" l="1"/>
  <c r="CT495"/>
  <c r="CR497" i="3"/>
  <c r="CT496"/>
  <c r="CR497" i="4" l="1"/>
  <c r="CT496"/>
  <c r="CR498" i="3"/>
  <c r="CT497"/>
  <c r="CR498" i="4" l="1"/>
  <c r="CT497"/>
  <c r="CR499" i="3"/>
  <c r="CT498"/>
  <c r="CR499" i="4" l="1"/>
  <c r="CT498"/>
  <c r="CR500" i="3"/>
  <c r="CT499"/>
  <c r="CR500" i="4" l="1"/>
  <c r="CT499"/>
  <c r="CR501" i="3"/>
  <c r="CT500"/>
  <c r="CR501" i="4" l="1"/>
  <c r="CT500"/>
  <c r="CR502" i="3"/>
  <c r="CT501"/>
  <c r="CR502" i="4" l="1"/>
  <c r="CT501"/>
  <c r="CR503" i="3"/>
  <c r="CT502"/>
  <c r="CR503" i="4" l="1"/>
  <c r="CT502"/>
  <c r="CR504" i="3"/>
  <c r="CT503"/>
  <c r="CR504" i="4" l="1"/>
  <c r="CT503"/>
  <c r="CR505" i="3"/>
  <c r="CT504"/>
  <c r="CR505" i="4" l="1"/>
  <c r="CT504"/>
  <c r="CR506" i="3"/>
  <c r="CT505"/>
  <c r="CR506" i="4" l="1"/>
  <c r="CT505"/>
  <c r="CR507" i="3"/>
  <c r="CT506"/>
  <c r="CR507" i="4" l="1"/>
  <c r="CT506"/>
  <c r="CR508" i="3"/>
  <c r="CT507"/>
  <c r="CR508" i="4" l="1"/>
  <c r="CT507"/>
  <c r="CR509" i="3"/>
  <c r="CT508"/>
  <c r="CR509" i="4" l="1"/>
  <c r="CT508"/>
  <c r="CR510" i="3"/>
  <c r="CT509"/>
  <c r="CR510" i="4" l="1"/>
  <c r="CT509"/>
  <c r="CR511" i="3"/>
  <c r="CT510"/>
  <c r="CR511" i="4" l="1"/>
  <c r="CT510"/>
  <c r="CR512" i="3"/>
  <c r="CT511"/>
  <c r="CR512" i="4" l="1"/>
  <c r="CT511"/>
  <c r="CR513" i="3"/>
  <c r="CT512"/>
  <c r="CR513" i="4" l="1"/>
  <c r="CT512"/>
  <c r="CR514" i="3"/>
  <c r="CT513"/>
  <c r="CR514" i="4" l="1"/>
  <c r="CT513"/>
  <c r="CR515" i="3"/>
  <c r="CT514"/>
  <c r="CR515" i="4" l="1"/>
  <c r="CT514"/>
  <c r="CR516" i="3"/>
  <c r="CT515"/>
  <c r="CR516" i="4" l="1"/>
  <c r="CT515"/>
  <c r="CR517" i="3"/>
  <c r="CT516"/>
  <c r="CR517" i="4" l="1"/>
  <c r="CT516"/>
  <c r="CR518" i="3"/>
  <c r="CT517"/>
  <c r="CR518" i="4" l="1"/>
  <c r="CT517"/>
  <c r="CR519" i="3"/>
  <c r="CT518"/>
  <c r="CR519" i="4" l="1"/>
  <c r="CT518"/>
  <c r="CR520" i="3"/>
  <c r="CT519"/>
  <c r="CR520" i="4" l="1"/>
  <c r="CT519"/>
  <c r="CR521" i="3"/>
  <c r="CT520"/>
  <c r="CR521" i="4" l="1"/>
  <c r="CT520"/>
  <c r="CR522" i="3"/>
  <c r="CT521"/>
  <c r="CR522" i="4" l="1"/>
  <c r="CT521"/>
  <c r="CR523" i="3"/>
  <c r="CT522"/>
  <c r="CR523" i="4" l="1"/>
  <c r="CT522"/>
  <c r="CR524" i="3"/>
  <c r="CT523"/>
  <c r="CR524" i="4" l="1"/>
  <c r="CT523"/>
  <c r="CR525" i="3"/>
  <c r="CT524"/>
  <c r="CR525" i="4" l="1"/>
  <c r="CT524"/>
  <c r="CR526" i="3"/>
  <c r="CT525"/>
  <c r="CR526" i="4" l="1"/>
  <c r="CT525"/>
  <c r="CR527" i="3"/>
  <c r="CT526"/>
  <c r="CR527" i="4" l="1"/>
  <c r="CT526"/>
  <c r="CT527" i="3"/>
  <c r="CR528"/>
  <c r="CR528" i="4" l="1"/>
  <c r="CT527"/>
  <c r="CR529" i="3"/>
  <c r="CT528"/>
  <c r="CR529" i="4" l="1"/>
  <c r="CT528"/>
  <c r="CT529" i="3"/>
  <c r="CR530"/>
  <c r="CR530" i="4" l="1"/>
  <c r="CT529"/>
  <c r="CR531" i="3"/>
  <c r="CT530"/>
  <c r="CR531" i="4" l="1"/>
  <c r="CT530"/>
  <c r="CT531" i="3"/>
  <c r="CR532"/>
  <c r="CR532" i="4" l="1"/>
  <c r="CT531"/>
  <c r="CT532" i="3"/>
  <c r="CR533"/>
  <c r="CR533" i="4" l="1"/>
  <c r="CT532"/>
  <c r="CT533" i="3"/>
  <c r="CR534"/>
  <c r="CR534" i="4" l="1"/>
  <c r="CT533"/>
  <c r="CR535" i="3"/>
  <c r="CT534"/>
  <c r="CR535" i="4" l="1"/>
  <c r="CT534"/>
  <c r="CT535" i="3"/>
  <c r="CR536"/>
  <c r="CR536" i="4" l="1"/>
  <c r="CT535"/>
  <c r="CR537" i="3"/>
  <c r="CT536"/>
  <c r="CR537" i="4" l="1"/>
  <c r="CT536"/>
  <c r="CT537" i="3"/>
  <c r="CR538"/>
  <c r="CR538" i="4" l="1"/>
  <c r="CT537"/>
  <c r="CR539" i="3"/>
  <c r="CT538"/>
  <c r="CR539" i="4" l="1"/>
  <c r="CT538"/>
  <c r="CT539" i="3"/>
  <c r="CR540"/>
  <c r="CR540" i="4" l="1"/>
  <c r="CT539"/>
  <c r="CT540" i="3"/>
  <c r="CR541"/>
  <c r="CR541" i="4" l="1"/>
  <c r="CT540"/>
  <c r="CT541" i="3"/>
  <c r="CR542"/>
  <c r="CR542" i="4" l="1"/>
  <c r="CT541"/>
  <c r="CR543" i="3"/>
  <c r="CT542"/>
  <c r="CR543" i="4" l="1"/>
  <c r="CT542"/>
  <c r="CT543" i="3"/>
  <c r="CR544"/>
  <c r="CR544" i="4" l="1"/>
  <c r="CT543"/>
  <c r="CR545" i="3"/>
  <c r="CT544"/>
  <c r="CR545" i="4" l="1"/>
  <c r="CT544"/>
  <c r="CT545" i="3"/>
  <c r="CR546"/>
  <c r="CR546" i="4" l="1"/>
  <c r="CT545"/>
  <c r="CR547" i="3"/>
  <c r="CT546"/>
  <c r="CR547" i="4" l="1"/>
  <c r="CT546"/>
  <c r="CT547" i="3"/>
  <c r="CR548"/>
  <c r="CR548" i="4" l="1"/>
  <c r="CT547"/>
  <c r="CT548" i="3"/>
  <c r="CR549"/>
  <c r="CR549" i="4" l="1"/>
  <c r="CT548"/>
  <c r="CT549" i="3"/>
  <c r="CR550"/>
  <c r="CR550" i="4" l="1"/>
  <c r="CT549"/>
  <c r="CR551" i="3"/>
  <c r="CT550"/>
  <c r="CR551" i="4" l="1"/>
  <c r="CT550"/>
  <c r="CT551" i="3"/>
  <c r="CR552"/>
  <c r="CR552" i="4" l="1"/>
  <c r="CT551"/>
  <c r="CR553" i="3"/>
  <c r="CT552"/>
  <c r="CR553" i="4" l="1"/>
  <c r="CT552"/>
  <c r="CT553" i="3"/>
  <c r="CR554"/>
  <c r="CR554" i="4" l="1"/>
  <c r="CT553"/>
  <c r="CR555" i="3"/>
  <c r="CT554"/>
  <c r="CR555" i="4" l="1"/>
  <c r="CT554"/>
  <c r="CT555" i="3"/>
  <c r="CR556"/>
  <c r="CR556" i="4" l="1"/>
  <c r="CT555"/>
  <c r="CT556" i="3"/>
  <c r="CR557"/>
  <c r="CR557" i="4" l="1"/>
  <c r="CT556"/>
  <c r="CT557" i="3"/>
  <c r="CR558"/>
  <c r="CR558" i="4" l="1"/>
  <c r="CT557"/>
  <c r="CR559" i="3"/>
  <c r="CT558"/>
  <c r="CR559" i="4" l="1"/>
  <c r="CT558"/>
  <c r="CT559" i="3"/>
  <c r="CR560"/>
  <c r="CR560" i="4" l="1"/>
  <c r="CT559"/>
  <c r="CR561" i="3"/>
  <c r="CT560"/>
  <c r="CR561" i="4" l="1"/>
  <c r="CT560"/>
  <c r="CT561" i="3"/>
  <c r="CR562"/>
  <c r="CR562" i="4" l="1"/>
  <c r="CT561"/>
  <c r="CR563" i="3"/>
  <c r="CT562"/>
  <c r="CR563" i="4" l="1"/>
  <c r="CT562"/>
  <c r="CT563" i="3"/>
  <c r="CR564"/>
  <c r="CR564" i="4" l="1"/>
  <c r="CT563"/>
  <c r="CT564" i="3"/>
  <c r="CR565"/>
  <c r="CR565" i="4" l="1"/>
  <c r="CT564"/>
  <c r="CT565" i="3"/>
  <c r="CR566"/>
  <c r="CR566" i="4" l="1"/>
  <c r="CT565"/>
  <c r="CR567" i="3"/>
  <c r="CT566"/>
  <c r="CR567" i="4" l="1"/>
  <c r="CT566"/>
  <c r="CT567" i="3"/>
  <c r="CR568"/>
  <c r="CR568" i="4" l="1"/>
  <c r="CT567"/>
  <c r="CR569" i="3"/>
  <c r="CT568"/>
  <c r="CR569" i="4" l="1"/>
  <c r="CT568"/>
  <c r="CT569" i="3"/>
  <c r="CR570"/>
  <c r="CR570" i="4" l="1"/>
  <c r="CT569"/>
  <c r="CR571" i="3"/>
  <c r="CT570"/>
  <c r="CR571" i="4" l="1"/>
  <c r="CT570"/>
  <c r="CT571" i="3"/>
  <c r="CR572"/>
  <c r="CR572" i="4" l="1"/>
  <c r="CT571"/>
  <c r="CT572" i="3"/>
  <c r="CR573"/>
  <c r="CR573" i="4" l="1"/>
  <c r="CT572"/>
  <c r="CT573" i="3"/>
  <c r="CR574"/>
  <c r="CR574" i="4" l="1"/>
  <c r="CT573"/>
  <c r="CR575" i="3"/>
  <c r="CT574"/>
  <c r="CR575" i="4" l="1"/>
  <c r="CT574"/>
  <c r="CT575" i="3"/>
  <c r="CR576"/>
  <c r="CR576" i="4" l="1"/>
  <c r="CT575"/>
  <c r="CR577" i="3"/>
  <c r="CT576"/>
  <c r="CR577" i="4" l="1"/>
  <c r="CT576"/>
  <c r="CT577" i="3"/>
  <c r="CR578"/>
  <c r="CR578" i="4" l="1"/>
  <c r="CT577"/>
  <c r="CR579" i="3"/>
  <c r="CT578"/>
  <c r="CR579" i="4" l="1"/>
  <c r="CT578"/>
  <c r="CT579" i="3"/>
  <c r="CR580"/>
  <c r="CR580" i="4" l="1"/>
  <c r="CT579"/>
  <c r="CT580" i="3"/>
  <c r="CR581"/>
  <c r="CR581" i="4" l="1"/>
  <c r="CT580"/>
  <c r="CT581" i="3"/>
  <c r="CR582"/>
  <c r="CR582" i="4" l="1"/>
  <c r="CT581"/>
  <c r="CR583" i="3"/>
  <c r="CT582"/>
  <c r="CR583" i="4" l="1"/>
  <c r="CT582"/>
  <c r="CT583" i="3"/>
  <c r="CR584"/>
  <c r="CR584" i="4" l="1"/>
  <c r="CT583"/>
  <c r="CR585" i="3"/>
  <c r="CT584"/>
  <c r="CR585" i="4" l="1"/>
  <c r="CT584"/>
  <c r="CT585" i="3"/>
  <c r="CR586"/>
  <c r="CT585" i="4" l="1"/>
  <c r="CR586"/>
  <c r="CR587" i="3"/>
  <c r="CT586"/>
  <c r="CR587" i="4" l="1"/>
  <c r="CT586"/>
  <c r="CT587" i="3"/>
  <c r="CR588"/>
  <c r="CT587" i="4" l="1"/>
  <c r="CR588"/>
  <c r="CT588" i="3"/>
  <c r="CR589"/>
  <c r="CR589" i="4" l="1"/>
  <c r="CT588"/>
  <c r="CT589" i="3"/>
  <c r="CR590"/>
  <c r="CT589" i="4" l="1"/>
  <c r="CR590"/>
  <c r="CR591" i="3"/>
  <c r="CT590"/>
  <c r="CR591" i="4" l="1"/>
  <c r="CT590"/>
  <c r="CT591" i="3"/>
  <c r="CR592"/>
  <c r="CT591" i="4" l="1"/>
  <c r="CR592"/>
  <c r="CR593" i="3"/>
  <c r="CT592"/>
  <c r="CR593" i="4" l="1"/>
  <c r="CT592"/>
  <c r="CT593" i="3"/>
  <c r="CR594"/>
  <c r="CT593" i="4" l="1"/>
  <c r="CR594"/>
  <c r="CR595" i="3"/>
  <c r="CT594"/>
  <c r="CR595" i="4" l="1"/>
  <c r="CT594"/>
  <c r="CT595" i="3"/>
  <c r="CR596"/>
  <c r="CT595" i="4" l="1"/>
  <c r="CR596"/>
  <c r="CT596" i="3"/>
  <c r="CR597"/>
  <c r="CR597" i="4" l="1"/>
  <c r="CT596"/>
  <c r="CT597" i="3"/>
  <c r="CR598"/>
  <c r="CT597" i="4" l="1"/>
  <c r="CR598"/>
  <c r="CR599" i="3"/>
  <c r="CT598"/>
  <c r="CR599" i="4" l="1"/>
  <c r="CT598"/>
  <c r="CT599" i="3"/>
  <c r="CR600"/>
  <c r="CT599" i="4" l="1"/>
  <c r="CR600"/>
  <c r="CR601" i="3"/>
  <c r="CT600"/>
  <c r="CR601" i="4" l="1"/>
  <c r="CT600"/>
  <c r="CT601" i="3"/>
  <c r="CR602"/>
  <c r="CT601" i="4" l="1"/>
  <c r="CR602"/>
  <c r="CR603" i="3"/>
  <c r="CT602"/>
  <c r="CR603" i="4" l="1"/>
  <c r="CT602"/>
  <c r="CT603" i="3"/>
  <c r="CR604"/>
  <c r="CT603" i="4" l="1"/>
  <c r="CR604"/>
  <c r="CT604" i="3"/>
  <c r="CR605"/>
  <c r="CR605" i="4" l="1"/>
  <c r="CT604"/>
  <c r="CT605" i="3"/>
  <c r="CR606"/>
  <c r="CT605" i="4" l="1"/>
  <c r="CR606"/>
  <c r="CR607" i="3"/>
  <c r="CT606"/>
  <c r="CR607" i="4" l="1"/>
  <c r="CT606"/>
  <c r="CT607" i="3"/>
  <c r="CR608"/>
  <c r="CT607" i="4" l="1"/>
  <c r="CR608"/>
  <c r="CR609" i="3"/>
  <c r="CT608"/>
  <c r="CR609" i="4" l="1"/>
  <c r="CT608"/>
  <c r="CT609" i="3"/>
  <c r="CR610"/>
  <c r="CT609" i="4" l="1"/>
  <c r="CR610"/>
  <c r="CR611" i="3"/>
  <c r="CT610"/>
  <c r="CR611" i="4" l="1"/>
  <c r="CT610"/>
  <c r="CT611" i="3"/>
  <c r="CR612"/>
  <c r="CT611" i="4" l="1"/>
  <c r="CR612"/>
  <c r="CT612" i="3"/>
  <c r="CR613"/>
  <c r="CR613" i="4" l="1"/>
  <c r="CT612"/>
  <c r="CT613" i="3"/>
  <c r="CR614"/>
  <c r="CR614" i="4" l="1"/>
  <c r="CT613"/>
  <c r="CR615" i="3"/>
  <c r="CT614"/>
  <c r="CR615" i="4" l="1"/>
  <c r="CT614"/>
  <c r="CT615" i="3"/>
  <c r="CR616"/>
  <c r="CR616" i="4" l="1"/>
  <c r="CT615"/>
  <c r="CR617" i="3"/>
  <c r="CT616"/>
  <c r="CT616" i="4" l="1"/>
  <c r="CR617"/>
  <c r="CT617" i="3"/>
  <c r="CR618"/>
  <c r="CR618" i="4" l="1"/>
  <c r="CT617"/>
  <c r="CR619" i="3"/>
  <c r="CT618"/>
  <c r="CR619" i="4" l="1"/>
  <c r="CT618"/>
  <c r="CT619" i="3"/>
  <c r="CR620"/>
  <c r="CR620" i="4" l="1"/>
  <c r="CT619"/>
  <c r="CT620" i="3"/>
  <c r="CR621"/>
  <c r="CR621" i="4" l="1"/>
  <c r="CT620"/>
  <c r="CT621" i="3"/>
  <c r="CR622"/>
  <c r="CR622" i="4" l="1"/>
  <c r="CT621"/>
  <c r="CR623" i="3"/>
  <c r="CT622"/>
  <c r="CR623" i="4" l="1"/>
  <c r="CT622"/>
  <c r="CT623" i="3"/>
  <c r="CR624"/>
  <c r="CR624" i="4" l="1"/>
  <c r="CT623"/>
  <c r="CR625" i="3"/>
  <c r="CT624"/>
  <c r="CT624" i="4" l="1"/>
  <c r="CR625"/>
  <c r="CT625" i="3"/>
  <c r="CR626"/>
  <c r="CR626" i="4" l="1"/>
  <c r="CT625"/>
  <c r="CR627" i="3"/>
  <c r="CT626"/>
  <c r="CR627" i="4" l="1"/>
  <c r="CT626"/>
  <c r="CT627" i="3"/>
  <c r="CR628"/>
  <c r="CR628" i="4" l="1"/>
  <c r="CT627"/>
  <c r="CT628" i="3"/>
  <c r="CR629"/>
  <c r="CR629" i="4" l="1"/>
  <c r="CT628"/>
  <c r="CT629" i="3"/>
  <c r="CR630"/>
  <c r="CR630" i="4" l="1"/>
  <c r="CT629"/>
  <c r="CR631" i="3"/>
  <c r="CT630"/>
  <c r="CR631" i="4" l="1"/>
  <c r="CT630"/>
  <c r="CT631" i="3"/>
  <c r="CR632"/>
  <c r="CR632" i="4" l="1"/>
  <c r="CT631"/>
  <c r="CR633" i="3"/>
  <c r="CT632"/>
  <c r="CT632" i="4" l="1"/>
  <c r="CR633"/>
  <c r="CT633" i="3"/>
  <c r="CR634"/>
  <c r="CR634" i="4" l="1"/>
  <c r="CT633"/>
  <c r="CR635" i="3"/>
  <c r="CT634"/>
  <c r="CR635" i="4" l="1"/>
  <c r="CT634"/>
  <c r="CR636" i="3"/>
  <c r="CT635"/>
  <c r="CR636" i="4" l="1"/>
  <c r="CT635"/>
  <c r="CR637" i="3"/>
  <c r="CT636"/>
  <c r="CR637" i="4" l="1"/>
  <c r="CT636"/>
  <c r="CR638" i="3"/>
  <c r="CT637"/>
  <c r="CR638" i="4" l="1"/>
  <c r="CT637"/>
  <c r="CR639" i="3"/>
  <c r="CT638"/>
  <c r="CR639" i="4" l="1"/>
  <c r="CT638"/>
  <c r="CR640" i="3"/>
  <c r="CT639"/>
  <c r="CR640" i="4" l="1"/>
  <c r="CT639"/>
  <c r="CR641" i="3"/>
  <c r="CT640"/>
  <c r="CT640" i="4" l="1"/>
  <c r="CR641"/>
  <c r="CR642" i="3"/>
  <c r="CT641"/>
  <c r="CR642" i="4" l="1"/>
  <c r="CT641"/>
  <c r="CR643" i="3"/>
  <c r="CT642"/>
  <c r="CR643" i="4" l="1"/>
  <c r="CT642"/>
  <c r="CR644" i="3"/>
  <c r="CT643"/>
  <c r="CR644" i="4" l="1"/>
  <c r="CT643"/>
  <c r="CR645" i="3"/>
  <c r="CT644"/>
  <c r="CR645" i="4" l="1"/>
  <c r="CT644"/>
  <c r="CR646" i="3"/>
  <c r="CT645"/>
  <c r="CR646" i="4" l="1"/>
  <c r="CT645"/>
  <c r="CR647" i="3"/>
  <c r="CT646"/>
  <c r="CR647" i="4" l="1"/>
  <c r="CT646"/>
  <c r="CR648" i="3"/>
  <c r="CT647"/>
  <c r="CR648" i="4" l="1"/>
  <c r="CT647"/>
  <c r="CR649" i="3"/>
  <c r="CT648"/>
  <c r="CR649" i="4" l="1"/>
  <c r="CT648"/>
  <c r="CR650" i="3"/>
  <c r="CT649"/>
  <c r="CR650" i="4" l="1"/>
  <c r="CT649"/>
  <c r="CT650" i="3"/>
  <c r="CR651"/>
  <c r="CR651" i="4" l="1"/>
  <c r="CT650"/>
  <c r="CR652" i="3"/>
  <c r="CT651"/>
  <c r="CR652" i="4" l="1"/>
  <c r="CT651"/>
  <c r="CT652" i="3"/>
  <c r="CR653"/>
  <c r="CR653" i="4" l="1"/>
  <c r="CT652"/>
  <c r="CR654" i="3"/>
  <c r="CT653"/>
  <c r="CR654" i="4" l="1"/>
  <c r="CT653"/>
  <c r="CT654" i="3"/>
  <c r="CR655"/>
  <c r="CR655" i="4" l="1"/>
  <c r="CT654"/>
  <c r="CR656" i="3"/>
  <c r="CT655"/>
  <c r="CR656" i="4" l="1"/>
  <c r="CT655"/>
  <c r="CT656" i="3"/>
  <c r="CR657"/>
  <c r="CR657" i="4" l="1"/>
  <c r="CT656"/>
  <c r="CR658" i="3"/>
  <c r="CT657"/>
  <c r="CR658" i="4" l="1"/>
  <c r="CT657"/>
  <c r="CT658" i="3"/>
  <c r="CR659"/>
  <c r="CR659" i="4" l="1"/>
  <c r="CT658"/>
  <c r="CR660" i="3"/>
  <c r="CT659"/>
  <c r="CR660" i="4" l="1"/>
  <c r="CT659"/>
  <c r="CT660" i="3"/>
  <c r="CR661"/>
  <c r="CR661" i="4" l="1"/>
  <c r="CT660"/>
  <c r="CR662" i="3"/>
  <c r="CT661"/>
  <c r="CR662" i="4" l="1"/>
  <c r="CT661"/>
  <c r="CT662" i="3"/>
  <c r="CR663"/>
  <c r="CR663" i="4" l="1"/>
  <c r="CT662"/>
  <c r="CR664" i="3"/>
  <c r="CT663"/>
  <c r="CR664" i="4" l="1"/>
  <c r="CT663"/>
  <c r="CT664" i="3"/>
  <c r="CR665"/>
  <c r="CR665" i="4" l="1"/>
  <c r="CT664"/>
  <c r="CR666" i="3"/>
  <c r="CT665"/>
  <c r="CR666" i="4" l="1"/>
  <c r="CT665"/>
  <c r="CT666" i="3"/>
  <c r="CR667"/>
  <c r="CR667" i="4" l="1"/>
  <c r="CT666"/>
  <c r="CR668" i="3"/>
  <c r="CT667"/>
  <c r="CR668" i="4" l="1"/>
  <c r="CT667"/>
  <c r="CT668" i="3"/>
  <c r="CR669"/>
  <c r="CR669" i="4" l="1"/>
  <c r="CT668"/>
  <c r="CR670" i="3"/>
  <c r="CT669"/>
  <c r="CR670" i="4" l="1"/>
  <c r="CT669"/>
  <c r="CT670" i="3"/>
  <c r="CR671"/>
  <c r="CR671" i="4" l="1"/>
  <c r="CT670"/>
  <c r="CR672" i="3"/>
  <c r="CT671"/>
  <c r="CR672" i="4" l="1"/>
  <c r="CT671"/>
  <c r="CT672" i="3"/>
  <c r="CR673"/>
  <c r="CR673" i="4" l="1"/>
  <c r="CT672"/>
  <c r="CR674" i="3"/>
  <c r="CT673"/>
  <c r="CR674" i="4" l="1"/>
  <c r="CT673"/>
  <c r="CT674" i="3"/>
  <c r="CR675"/>
  <c r="CR675" i="4" l="1"/>
  <c r="CT674"/>
  <c r="CR676" i="3"/>
  <c r="CT675"/>
  <c r="CR676" i="4" l="1"/>
  <c r="CT675"/>
  <c r="CT676" i="3"/>
  <c r="CR677"/>
  <c r="CR677" i="4" l="1"/>
  <c r="CT676"/>
  <c r="CR678" i="3"/>
  <c r="CT677"/>
  <c r="CR678" i="4" l="1"/>
  <c r="CT677"/>
  <c r="CT678" i="3"/>
  <c r="CR679"/>
  <c r="CR679" i="4" l="1"/>
  <c r="CT678"/>
  <c r="CR680" i="3"/>
  <c r="CT679"/>
  <c r="CR680" i="4" l="1"/>
  <c r="CT679"/>
  <c r="CT680" i="3"/>
  <c r="CR681"/>
  <c r="CR681" i="4" l="1"/>
  <c r="CT680"/>
  <c r="CR682" i="3"/>
  <c r="CT681"/>
  <c r="CR682" i="4" l="1"/>
  <c r="CT681"/>
  <c r="CT682" i="3"/>
  <c r="CR683"/>
  <c r="CR683" i="4" l="1"/>
  <c r="CT682"/>
  <c r="CR684" i="3"/>
  <c r="CT683"/>
  <c r="CR684" i="4" l="1"/>
  <c r="CT683"/>
  <c r="CT684" i="3"/>
  <c r="CR685"/>
  <c r="CR685" i="4" l="1"/>
  <c r="CT684"/>
  <c r="CR686" i="3"/>
  <c r="CT685"/>
  <c r="CR686" i="4" l="1"/>
  <c r="CT685"/>
  <c r="CT686" i="3"/>
  <c r="CR687"/>
  <c r="CR687" i="4" l="1"/>
  <c r="CT686"/>
  <c r="CR688" i="3"/>
  <c r="CT687"/>
  <c r="CR688" i="4" l="1"/>
  <c r="CT687"/>
  <c r="CT688" i="3"/>
  <c r="CR689"/>
  <c r="CR689" i="4" l="1"/>
  <c r="CT688"/>
  <c r="CR690" i="3"/>
  <c r="CT689"/>
  <c r="CR690" i="4" l="1"/>
  <c r="CT689"/>
  <c r="CT690" i="3"/>
  <c r="CR691"/>
  <c r="CR691" i="4" l="1"/>
  <c r="CT690"/>
  <c r="CR692" i="3"/>
  <c r="CT691"/>
  <c r="CR692" i="4" l="1"/>
  <c r="CT691"/>
  <c r="CT692" i="3"/>
  <c r="CR693"/>
  <c r="CR693" i="4" l="1"/>
  <c r="CT692"/>
  <c r="CR694" i="3"/>
  <c r="CT693"/>
  <c r="CR694" i="4" l="1"/>
  <c r="CT693"/>
  <c r="CT694" i="3"/>
  <c r="CR695"/>
  <c r="CR695" i="4" l="1"/>
  <c r="CT694"/>
  <c r="CR696" i="3"/>
  <c r="CT695"/>
  <c r="CR696" i="4" l="1"/>
  <c r="CT695"/>
  <c r="CT696" i="3"/>
  <c r="CR697"/>
  <c r="CR697" i="4" l="1"/>
  <c r="CT696"/>
  <c r="CR698" i="3"/>
  <c r="CT697"/>
  <c r="CR698" i="4" l="1"/>
  <c r="CT697"/>
  <c r="CT698" i="3"/>
  <c r="CR699"/>
  <c r="CR699" i="4" l="1"/>
  <c r="CT698"/>
  <c r="CR700" i="3"/>
  <c r="CT699"/>
  <c r="CR700" i="4" l="1"/>
  <c r="CT699"/>
  <c r="CT700" i="3"/>
  <c r="CR701"/>
  <c r="CR701" i="4" l="1"/>
  <c r="CT700"/>
  <c r="CR702" i="3"/>
  <c r="CT701"/>
  <c r="CR702" i="4" l="1"/>
  <c r="CT701"/>
  <c r="CT702" i="3"/>
  <c r="CR703"/>
  <c r="CR703" i="4" l="1"/>
  <c r="CT702"/>
  <c r="CR704" i="3"/>
  <c r="CT703"/>
  <c r="CR704" i="4" l="1"/>
  <c r="CT703"/>
  <c r="CT704" i="3"/>
  <c r="CR705"/>
  <c r="CR705" i="4" l="1"/>
  <c r="CT704"/>
  <c r="CR706" i="3"/>
  <c r="CT705"/>
  <c r="CR706" i="4" l="1"/>
  <c r="CT705"/>
  <c r="CT706" i="3"/>
  <c r="CR707"/>
  <c r="CR707" i="4" l="1"/>
  <c r="CT706"/>
  <c r="CR708" i="3"/>
  <c r="CT707"/>
  <c r="CR708" i="4" l="1"/>
  <c r="CT707"/>
  <c r="CT708" i="3"/>
  <c r="CR709"/>
  <c r="CR709" i="4" l="1"/>
  <c r="CT708"/>
  <c r="CR710" i="3"/>
  <c r="CT709"/>
  <c r="CR710" i="4" l="1"/>
  <c r="CT709"/>
  <c r="CT710" i="3"/>
  <c r="CR711"/>
  <c r="CR711" i="4" l="1"/>
  <c r="CT710"/>
  <c r="CR712" i="3"/>
  <c r="CT711"/>
  <c r="CR712" i="4" l="1"/>
  <c r="CT711"/>
  <c r="CT712" i="3"/>
  <c r="CR713"/>
  <c r="CR713" i="4" l="1"/>
  <c r="CT712"/>
  <c r="CR714" i="3"/>
  <c r="CT713"/>
  <c r="CR714" i="4" l="1"/>
  <c r="CT713"/>
  <c r="CT714" i="3"/>
  <c r="CR715"/>
  <c r="CR715" i="4" l="1"/>
  <c r="CT714"/>
  <c r="CR716" i="3"/>
  <c r="CT715"/>
  <c r="CR716" i="4" l="1"/>
  <c r="CT715"/>
  <c r="CT716" i="3"/>
  <c r="CR717"/>
  <c r="CR717" i="4" l="1"/>
  <c r="CT716"/>
  <c r="CR718" i="3"/>
  <c r="CT717"/>
  <c r="CR718" i="4" l="1"/>
  <c r="CT717"/>
  <c r="CT718" i="3"/>
  <c r="CR719"/>
  <c r="CR719" i="4" l="1"/>
  <c r="CT718"/>
  <c r="CR720" i="3"/>
  <c r="CT719"/>
  <c r="CR720" i="4" l="1"/>
  <c r="CT719"/>
  <c r="CT720" i="3"/>
  <c r="CR721"/>
  <c r="CR721" i="4" l="1"/>
  <c r="CT720"/>
  <c r="CR722" i="3"/>
  <c r="CT721"/>
  <c r="CR722" i="4" l="1"/>
  <c r="CT721"/>
  <c r="CT722" i="3"/>
  <c r="CR723"/>
  <c r="CR723" i="4" l="1"/>
  <c r="CT722"/>
  <c r="CR724" i="3"/>
  <c r="CT723"/>
  <c r="CR724" i="4" l="1"/>
  <c r="CT723"/>
  <c r="CT724" i="3"/>
  <c r="CR725"/>
  <c r="CR725" i="4" l="1"/>
  <c r="CT724"/>
  <c r="CR726" i="3"/>
  <c r="CT725"/>
  <c r="CR726" i="4" l="1"/>
  <c r="CT725"/>
  <c r="CT726" i="3"/>
  <c r="CR727"/>
  <c r="CR727" i="4" l="1"/>
  <c r="CT726"/>
  <c r="CR728" i="3"/>
  <c r="CT727"/>
  <c r="CR728" i="4" l="1"/>
  <c r="CT727"/>
  <c r="CT728" i="3"/>
  <c r="CR729"/>
  <c r="CR729" i="4" l="1"/>
  <c r="CT728"/>
  <c r="CR730" i="3"/>
  <c r="CT729"/>
  <c r="CR730" i="4" l="1"/>
  <c r="CT729"/>
  <c r="CT730" i="3"/>
  <c r="CR731"/>
  <c r="CR731" i="4" l="1"/>
  <c r="CT730"/>
  <c r="CR732" i="3"/>
  <c r="CT731"/>
  <c r="CR732" i="4" l="1"/>
  <c r="CT731"/>
  <c r="CT732" i="3"/>
  <c r="CR733"/>
  <c r="CR733" i="4" l="1"/>
  <c r="CT732"/>
  <c r="CR734" i="3"/>
  <c r="CT733"/>
  <c r="CR734" i="4" l="1"/>
  <c r="CT733"/>
  <c r="CT734" i="3"/>
  <c r="CR735"/>
  <c r="CR735" i="4" l="1"/>
  <c r="CT734"/>
  <c r="CR736" i="3"/>
  <c r="CT735"/>
  <c r="CR736" i="4" l="1"/>
  <c r="CT735"/>
  <c r="CT736" i="3"/>
  <c r="CR737"/>
  <c r="CR737" i="4" l="1"/>
  <c r="CT736"/>
  <c r="CR738" i="3"/>
  <c r="CT737"/>
  <c r="CR738" i="4" l="1"/>
  <c r="CT737"/>
  <c r="CT738" i="3"/>
  <c r="CR739"/>
  <c r="CR739" i="4" l="1"/>
  <c r="CT738"/>
  <c r="CR740" i="3"/>
  <c r="CT739"/>
  <c r="CR740" i="4" l="1"/>
  <c r="CT739"/>
  <c r="CT740" i="3"/>
  <c r="CR741"/>
  <c r="CR741" i="4" l="1"/>
  <c r="CT740"/>
  <c r="CR742" i="3"/>
  <c r="CT741"/>
  <c r="CR742" i="4" l="1"/>
  <c r="CT741"/>
  <c r="CT742" i="3"/>
  <c r="CR743"/>
  <c r="CR743" i="4" l="1"/>
  <c r="CT742"/>
  <c r="CR744" i="3"/>
  <c r="CT743"/>
  <c r="CR744" i="4" l="1"/>
  <c r="CT743"/>
  <c r="CT744" i="3"/>
  <c r="CR745"/>
  <c r="CR745" i="4" l="1"/>
  <c r="CT744"/>
  <c r="CR746" i="3"/>
  <c r="CT745"/>
  <c r="CR746" i="4" l="1"/>
  <c r="CT745"/>
  <c r="CT746" i="3"/>
  <c r="CR747"/>
  <c r="CR747" i="4" l="1"/>
  <c r="CT746"/>
  <c r="CR748" i="3"/>
  <c r="CT747"/>
  <c r="CR748" i="4" l="1"/>
  <c r="CT747"/>
  <c r="CT748" i="3"/>
  <c r="CR749"/>
  <c r="CR749" i="4" l="1"/>
  <c r="CT748"/>
  <c r="CR750" i="3"/>
  <c r="CT749"/>
  <c r="CR750" i="4" l="1"/>
  <c r="CT749"/>
  <c r="CT750" i="3"/>
  <c r="CR751"/>
  <c r="CR751" i="4" l="1"/>
  <c r="CT750"/>
  <c r="CR752" i="3"/>
  <c r="CT751"/>
  <c r="CR752" i="4" l="1"/>
  <c r="CT751"/>
  <c r="CT752" i="3"/>
  <c r="CR753"/>
  <c r="CR753" i="4" l="1"/>
  <c r="CT752"/>
  <c r="CR754" i="3"/>
  <c r="CT753"/>
  <c r="CR754" i="4" l="1"/>
  <c r="CT753"/>
  <c r="CT754" i="3"/>
  <c r="CR755"/>
  <c r="CR755" i="4" l="1"/>
  <c r="CT754"/>
  <c r="CR756" i="3"/>
  <c r="CT755"/>
  <c r="CR756" i="4" l="1"/>
  <c r="CT755"/>
  <c r="CT756" i="3"/>
  <c r="CR757"/>
  <c r="CR757" i="4" l="1"/>
  <c r="CT756"/>
  <c r="CR758" i="3"/>
  <c r="CT757"/>
  <c r="CR758" i="4" l="1"/>
  <c r="CT757"/>
  <c r="CT758" i="3"/>
  <c r="CR759"/>
  <c r="CR759" i="4" l="1"/>
  <c r="CT758"/>
  <c r="CR760" i="3"/>
  <c r="CT759"/>
  <c r="CR760" i="4" l="1"/>
  <c r="CT759"/>
  <c r="CT760" i="3"/>
  <c r="CR761"/>
  <c r="CR761" i="4" l="1"/>
  <c r="CT760"/>
  <c r="CR762" i="3"/>
  <c r="CT761"/>
  <c r="CR762" i="4" l="1"/>
  <c r="CT761"/>
  <c r="CT762" i="3"/>
  <c r="CR763"/>
  <c r="CR763" i="4" l="1"/>
  <c r="CT762"/>
  <c r="CR764" i="3"/>
  <c r="CT763"/>
  <c r="CR764" i="4" l="1"/>
  <c r="CT763"/>
  <c r="CT764" i="3"/>
  <c r="CR765"/>
  <c r="CR765" i="4" l="1"/>
  <c r="CT764"/>
  <c r="CR766" i="3"/>
  <c r="CT765"/>
  <c r="CR766" i="4" l="1"/>
  <c r="CT765"/>
  <c r="CT766" i="3"/>
  <c r="CR767"/>
  <c r="CR767" i="4" l="1"/>
  <c r="CT766"/>
  <c r="CR768" i="3"/>
  <c r="CT767"/>
  <c r="CR768" i="4" l="1"/>
  <c r="CT767"/>
  <c r="CT768" i="3"/>
  <c r="CR769"/>
  <c r="CR769" i="4" l="1"/>
  <c r="CT768"/>
  <c r="CR770" i="3"/>
  <c r="CT769"/>
  <c r="CR770" i="4" l="1"/>
  <c r="CT769"/>
  <c r="CT770" i="3"/>
  <c r="CR771"/>
  <c r="CR771" i="4" l="1"/>
  <c r="CT770"/>
  <c r="CR772" i="3"/>
  <c r="CT771"/>
  <c r="CR772" i="4" l="1"/>
  <c r="CT771"/>
  <c r="CT772" i="3"/>
  <c r="CR773"/>
  <c r="CR773" i="4" l="1"/>
  <c r="CT772"/>
  <c r="CR774" i="3"/>
  <c r="CT773"/>
  <c r="CR774" i="4" l="1"/>
  <c r="CT773"/>
  <c r="CR775" i="3"/>
  <c r="CT774"/>
  <c r="CR775" i="4" l="1"/>
  <c r="CT774"/>
  <c r="CR776" i="3"/>
  <c r="CT775"/>
  <c r="CR776" i="4" l="1"/>
  <c r="CT775"/>
  <c r="CR777" i="3"/>
  <c r="CT776"/>
  <c r="CR777" i="4" l="1"/>
  <c r="CT776"/>
  <c r="CT777" i="3"/>
  <c r="CR778"/>
  <c r="CR778" i="4" l="1"/>
  <c r="CT777"/>
  <c r="CR779" i="3"/>
  <c r="CT778"/>
  <c r="CR779" i="4" l="1"/>
  <c r="CT778"/>
  <c r="CR780" i="3"/>
  <c r="CT779"/>
  <c r="CR780" i="4" l="1"/>
  <c r="CT779"/>
  <c r="CR781" i="3"/>
  <c r="CT780"/>
  <c r="CR781" i="4" l="1"/>
  <c r="CT780"/>
  <c r="CR782" i="3"/>
  <c r="CT781"/>
  <c r="CR782" i="4" l="1"/>
  <c r="CT781"/>
  <c r="CR783" i="3"/>
  <c r="CT782"/>
  <c r="CR783" i="4" l="1"/>
  <c r="CT782"/>
  <c r="CR784" i="3"/>
  <c r="CT783"/>
  <c r="CR784" i="4" l="1"/>
  <c r="CT783"/>
  <c r="CR785" i="3"/>
  <c r="CT784"/>
  <c r="CR785" i="4" l="1"/>
  <c r="CT784"/>
  <c r="CT785" i="3"/>
  <c r="CR786"/>
  <c r="CR786" i="4" l="1"/>
  <c r="CT785"/>
  <c r="CR787" i="3"/>
  <c r="CT786"/>
  <c r="CR787" i="4" l="1"/>
  <c r="CT786"/>
  <c r="CT787" i="3"/>
  <c r="CR788"/>
  <c r="CR788" i="4" l="1"/>
  <c r="CT787"/>
  <c r="CR789" i="3"/>
  <c r="CT788"/>
  <c r="CR789" i="4" l="1"/>
  <c r="CT788"/>
  <c r="CT789" i="3"/>
  <c r="CR790"/>
  <c r="CR790" i="4" l="1"/>
  <c r="CT789"/>
  <c r="CR791" i="3"/>
  <c r="CT790"/>
  <c r="CR791" i="4" l="1"/>
  <c r="CT790"/>
  <c r="CT791" i="3"/>
  <c r="CR792"/>
  <c r="CR792" i="4" l="1"/>
  <c r="CT791"/>
  <c r="CR793" i="3"/>
  <c r="CT792"/>
  <c r="CR793" i="4" l="1"/>
  <c r="CT792"/>
  <c r="CT793" i="3"/>
  <c r="CR794"/>
  <c r="CR794" i="4" l="1"/>
  <c r="CT793"/>
  <c r="CR795" i="3"/>
  <c r="CT794"/>
  <c r="CR795" i="4" l="1"/>
  <c r="CT794"/>
  <c r="CT795" i="3"/>
  <c r="CR796"/>
  <c r="CR796" i="4" l="1"/>
  <c r="CT795"/>
  <c r="CR797" i="3"/>
  <c r="CT796"/>
  <c r="CR797" i="4" l="1"/>
  <c r="CT796"/>
  <c r="CT797" i="3"/>
  <c r="CR798"/>
  <c r="CR798" i="4" l="1"/>
  <c r="CT797"/>
  <c r="CR799" i="3"/>
  <c r="CT798"/>
  <c r="CR799" i="4" l="1"/>
  <c r="CT798"/>
  <c r="CT799" i="3"/>
  <c r="CR800"/>
  <c r="CR800" i="4" l="1"/>
  <c r="CT799"/>
  <c r="CR801" i="3"/>
  <c r="CT800"/>
  <c r="CR801" i="4" l="1"/>
  <c r="CT800"/>
  <c r="CT801" i="3"/>
  <c r="CR802"/>
  <c r="CR802" i="4" l="1"/>
  <c r="CT801"/>
  <c r="CR803" i="3"/>
  <c r="CT802"/>
  <c r="CR803" i="4" l="1"/>
  <c r="CT802"/>
  <c r="CT803" i="3"/>
  <c r="CR804"/>
  <c r="CR804" i="4" l="1"/>
  <c r="CT803"/>
  <c r="CR805" i="3"/>
  <c r="CT804"/>
  <c r="CR805" i="4" l="1"/>
  <c r="CT804"/>
  <c r="CT805" i="3"/>
  <c r="CR806"/>
  <c r="CR806" i="4" l="1"/>
  <c r="CT805"/>
  <c r="CR807" i="3"/>
  <c r="CT806"/>
  <c r="CR807" i="4" l="1"/>
  <c r="CT806"/>
  <c r="CT807" i="3"/>
  <c r="CR808"/>
  <c r="CR808" i="4" l="1"/>
  <c r="CT807"/>
  <c r="CR809" i="3"/>
  <c r="CT808"/>
  <c r="CR809" i="4" l="1"/>
  <c r="CT808"/>
  <c r="CT809" i="3"/>
  <c r="CR810"/>
  <c r="CR810" i="4" l="1"/>
  <c r="CT809"/>
  <c r="CR811" i="3"/>
  <c r="CT810"/>
  <c r="CR811" i="4" l="1"/>
  <c r="CT810"/>
  <c r="CT811" i="3"/>
  <c r="CR812"/>
  <c r="CR812" i="4" l="1"/>
  <c r="CT811"/>
  <c r="CR813" i="3"/>
  <c r="CT812"/>
  <c r="CR813" i="4" l="1"/>
  <c r="CT812"/>
  <c r="CT813" i="3"/>
  <c r="CR814"/>
  <c r="CR814" i="4" l="1"/>
  <c r="CT813"/>
  <c r="CR815" i="3"/>
  <c r="CT814"/>
  <c r="CR815" i="4" l="1"/>
  <c r="CT814"/>
  <c r="CT815" i="3"/>
  <c r="CR816"/>
  <c r="CR816" i="4" l="1"/>
  <c r="CT815"/>
  <c r="CR817" i="3"/>
  <c r="CT816"/>
  <c r="CR817" i="4" l="1"/>
  <c r="CT816"/>
  <c r="CT817" i="3"/>
  <c r="CR818"/>
  <c r="CR818" i="4" l="1"/>
  <c r="CT817"/>
  <c r="CR819" i="3"/>
  <c r="CT818"/>
  <c r="CR819" i="4" l="1"/>
  <c r="CT818"/>
  <c r="CT819" i="3"/>
  <c r="CR820"/>
  <c r="CR820" i="4" l="1"/>
  <c r="CT819"/>
  <c r="CR821" i="3"/>
  <c r="CT820"/>
  <c r="CR821" i="4" l="1"/>
  <c r="CT820"/>
  <c r="CT821" i="3"/>
  <c r="CR822"/>
  <c r="CR822" i="4" l="1"/>
  <c r="CT821"/>
  <c r="CR823" i="3"/>
  <c r="CT822"/>
  <c r="CR823" i="4" l="1"/>
  <c r="CT822"/>
  <c r="CT823" i="3"/>
  <c r="CR824"/>
  <c r="CR824" i="4" l="1"/>
  <c r="CT823"/>
  <c r="CR825" i="3"/>
  <c r="CT824"/>
  <c r="CR825" i="4" l="1"/>
  <c r="CT824"/>
  <c r="CT825" i="3"/>
  <c r="CR826"/>
  <c r="CR826" i="4" l="1"/>
  <c r="CT825"/>
  <c r="CR827" i="3"/>
  <c r="CT826"/>
  <c r="CR827" i="4" l="1"/>
  <c r="CT826"/>
  <c r="CT827" i="3"/>
  <c r="CR828"/>
  <c r="CR828" i="4" l="1"/>
  <c r="CT827"/>
  <c r="CR829" i="3"/>
  <c r="CT828"/>
  <c r="CR829" i="4" l="1"/>
  <c r="CT828"/>
  <c r="CT829" i="3"/>
  <c r="CR830"/>
  <c r="CR830" i="4" l="1"/>
  <c r="CT829"/>
  <c r="CR831" i="3"/>
  <c r="CT830"/>
  <c r="CR831" i="4" l="1"/>
  <c r="CT830"/>
  <c r="CT831" i="3"/>
  <c r="CR832"/>
  <c r="CR832" i="4" l="1"/>
  <c r="CT831"/>
  <c r="CR833" i="3"/>
  <c r="CT832"/>
  <c r="CR833" i="4" l="1"/>
  <c r="CT832"/>
  <c r="CT833" i="3"/>
  <c r="CR834"/>
  <c r="CR834" i="4" l="1"/>
  <c r="CT833"/>
  <c r="CR835" i="3"/>
  <c r="CT834"/>
  <c r="CR835" i="4" l="1"/>
  <c r="CT834"/>
  <c r="CT835" i="3"/>
  <c r="CR836"/>
  <c r="CR836" i="4" l="1"/>
  <c r="CT835"/>
  <c r="CR837" i="3"/>
  <c r="CT836"/>
  <c r="CR837" i="4" l="1"/>
  <c r="CT836"/>
  <c r="CT837" i="3"/>
  <c r="CR838"/>
  <c r="CR838" i="4" l="1"/>
  <c r="CT837"/>
  <c r="CR839" i="3"/>
  <c r="CT838"/>
  <c r="CR839" i="4" l="1"/>
  <c r="CT838"/>
  <c r="CT839" i="3"/>
  <c r="CR840"/>
  <c r="CR840" i="4" l="1"/>
  <c r="CT839"/>
  <c r="CR841" i="3"/>
  <c r="CT840"/>
  <c r="CR841" i="4" l="1"/>
  <c r="CT840"/>
  <c r="CT841" i="3"/>
  <c r="CR842"/>
  <c r="CR842" i="4" l="1"/>
  <c r="CT841"/>
  <c r="CR843" i="3"/>
  <c r="CT842"/>
  <c r="CR843" i="4" l="1"/>
  <c r="CT842"/>
  <c r="CT843" i="3"/>
  <c r="CR844"/>
  <c r="CR844" i="4" l="1"/>
  <c r="CT843"/>
  <c r="CR845" i="3"/>
  <c r="CT844"/>
  <c r="CR845" i="4" l="1"/>
  <c r="CT844"/>
  <c r="CT845" i="3"/>
  <c r="CR846"/>
  <c r="CR846" i="4" l="1"/>
  <c r="CT845"/>
  <c r="CR847" i="3"/>
  <c r="CT846"/>
  <c r="CR847" i="4" l="1"/>
  <c r="CT846"/>
  <c r="CT847" i="3"/>
  <c r="CR848"/>
  <c r="CR848" i="4" l="1"/>
  <c r="CT847"/>
  <c r="CR849" i="3"/>
  <c r="CT848"/>
  <c r="CR849" i="4" l="1"/>
  <c r="CT848"/>
  <c r="CT849" i="3"/>
  <c r="CR850"/>
  <c r="CR850" i="4" l="1"/>
  <c r="CT849"/>
  <c r="CR851" i="3"/>
  <c r="CT850"/>
  <c r="CR851" i="4" l="1"/>
  <c r="CT850"/>
  <c r="CT851" i="3"/>
  <c r="CR852"/>
  <c r="CR852" i="4" l="1"/>
  <c r="CT851"/>
  <c r="CR853" i="3"/>
  <c r="CT852"/>
  <c r="CR853" i="4" l="1"/>
  <c r="CT852"/>
  <c r="CT853" i="3"/>
  <c r="CR854"/>
  <c r="CR854" i="4" l="1"/>
  <c r="CT853"/>
  <c r="CR855" i="3"/>
  <c r="CT854"/>
  <c r="CR855" i="4" l="1"/>
  <c r="CT854"/>
  <c r="CT855" i="3"/>
  <c r="CR856"/>
  <c r="CR856" i="4" l="1"/>
  <c r="CT855"/>
  <c r="CR857" i="3"/>
  <c r="CT856"/>
  <c r="CR857" i="4" l="1"/>
  <c r="CT856"/>
  <c r="CT857" i="3"/>
  <c r="CR858"/>
  <c r="CR858" i="4" l="1"/>
  <c r="CT857"/>
  <c r="CR859" i="3"/>
  <c r="CT858"/>
  <c r="CR859" i="4" l="1"/>
  <c r="CT858"/>
  <c r="CT859" i="3"/>
  <c r="CR860"/>
  <c r="CR860" i="4" l="1"/>
  <c r="CT859"/>
  <c r="CR861" i="3"/>
  <c r="CT860"/>
  <c r="CR861" i="4" l="1"/>
  <c r="CT860"/>
  <c r="CT861" i="3"/>
  <c r="CR862"/>
  <c r="CR862" i="4" l="1"/>
  <c r="CT861"/>
  <c r="CR863" i="3"/>
  <c r="CT862"/>
  <c r="CR863" i="4" l="1"/>
  <c r="CT862"/>
  <c r="CT863" i="3"/>
  <c r="CR864"/>
  <c r="CR864" i="4" l="1"/>
  <c r="CT863"/>
  <c r="CR865" i="3"/>
  <c r="CT864"/>
  <c r="CR865" i="4" l="1"/>
  <c r="CT864"/>
  <c r="CT865" i="3"/>
  <c r="CR866"/>
  <c r="CR866" i="4" l="1"/>
  <c r="CT865"/>
  <c r="CR867" i="3"/>
  <c r="CT866"/>
  <c r="CR867" i="4" l="1"/>
  <c r="CT866"/>
  <c r="CT867" i="3"/>
  <c r="CR868"/>
  <c r="CR868" i="4" l="1"/>
  <c r="CT867"/>
  <c r="CR869" i="3"/>
  <c r="CT868"/>
  <c r="CR869" i="4" l="1"/>
  <c r="CT868"/>
  <c r="CT869" i="3"/>
  <c r="CR870"/>
  <c r="CR870" i="4" l="1"/>
  <c r="CT869"/>
  <c r="CR871" i="3"/>
  <c r="CT870"/>
  <c r="CT870" i="4" l="1"/>
  <c r="CR871"/>
  <c r="CT871" i="3"/>
  <c r="CR872"/>
  <c r="CR872" i="4" l="1"/>
  <c r="CT871"/>
  <c r="CR873" i="3"/>
  <c r="CT872"/>
  <c r="CR873" i="4" l="1"/>
  <c r="CT872"/>
  <c r="CT873" i="3"/>
  <c r="CR874"/>
  <c r="CR874" i="4" l="1"/>
  <c r="CT873"/>
  <c r="CR875" i="3"/>
  <c r="CT874"/>
  <c r="CR875" i="4" l="1"/>
  <c r="CT874"/>
  <c r="CT875" i="3"/>
  <c r="CR876"/>
  <c r="CR876" i="4" l="1"/>
  <c r="CT875"/>
  <c r="CR877" i="3"/>
  <c r="CT876"/>
  <c r="CR877" i="4" l="1"/>
  <c r="CT876"/>
  <c r="CT877" i="3"/>
  <c r="CR878"/>
  <c r="CR878" i="4" l="1"/>
  <c r="CT877"/>
  <c r="CR879" i="3"/>
  <c r="CT878"/>
  <c r="CT878" i="4" l="1"/>
  <c r="CR879"/>
  <c r="CT879" i="3"/>
  <c r="CR880"/>
  <c r="CR880" i="4" l="1"/>
  <c r="CT879"/>
  <c r="CR881" i="3"/>
  <c r="CT880"/>
  <c r="CT880" i="4" l="1"/>
  <c r="CR881"/>
  <c r="CT881" i="3"/>
  <c r="CR882"/>
  <c r="CR882" i="4" l="1"/>
  <c r="CT881"/>
  <c r="CR883" i="3"/>
  <c r="CT882"/>
  <c r="CT882" i="4" l="1"/>
  <c r="CR883"/>
  <c r="CT883" i="3"/>
  <c r="CR884"/>
  <c r="CR884" i="4" l="1"/>
  <c r="CT883"/>
  <c r="CR885" i="3"/>
  <c r="CT884"/>
  <c r="CT884" i="4" l="1"/>
  <c r="CR885"/>
  <c r="CT885" i="3"/>
  <c r="CR886"/>
  <c r="CR886" i="4" l="1"/>
  <c r="CT885"/>
  <c r="CR887" i="3"/>
  <c r="CT886"/>
  <c r="CT886" i="4" l="1"/>
  <c r="CR887"/>
  <c r="CT887" i="3"/>
  <c r="CR888"/>
  <c r="CR888" i="4" l="1"/>
  <c r="CT887"/>
  <c r="CR889" i="3"/>
  <c r="CT888"/>
  <c r="CT888" i="4" l="1"/>
  <c r="CR889"/>
  <c r="CT889" i="3"/>
  <c r="CR890"/>
  <c r="CR890" i="4" l="1"/>
  <c r="CT889"/>
  <c r="CR891" i="3"/>
  <c r="CT890"/>
  <c r="CT890" i="4" l="1"/>
  <c r="CR891"/>
  <c r="CT891" i="3"/>
  <c r="CR892"/>
  <c r="CR892" i="4" l="1"/>
  <c r="CT891"/>
  <c r="CR893" i="3"/>
  <c r="CT892"/>
  <c r="CT892" i="4" l="1"/>
  <c r="CR893"/>
  <c r="CT893" i="3"/>
  <c r="CR894"/>
  <c r="CR894" i="4" l="1"/>
  <c r="CT893"/>
  <c r="CR895" i="3"/>
  <c r="CT894"/>
  <c r="CT894" i="4" l="1"/>
  <c r="CR895"/>
  <c r="CT895" i="3"/>
  <c r="CR896"/>
  <c r="CR896" i="4" l="1"/>
  <c r="CT895"/>
  <c r="CR897" i="3"/>
  <c r="CT896"/>
  <c r="CT896" i="4" l="1"/>
  <c r="CR897"/>
  <c r="CT897" i="3"/>
  <c r="CR898"/>
  <c r="CR898" i="4" l="1"/>
  <c r="CT897"/>
  <c r="CR899" i="3"/>
  <c r="CT898"/>
  <c r="CT898" i="4" l="1"/>
  <c r="CR899"/>
  <c r="CT899" i="3"/>
  <c r="CR900"/>
  <c r="CR900" i="4" l="1"/>
  <c r="CT899"/>
  <c r="CR901" i="3"/>
  <c r="CT900"/>
  <c r="CT900" i="4" l="1"/>
  <c r="CR901"/>
  <c r="CT901" i="3"/>
  <c r="CR902"/>
  <c r="CR902" i="4" l="1"/>
  <c r="CT901"/>
  <c r="CT902" i="3"/>
  <c r="CR903"/>
  <c r="CT902" i="4" l="1"/>
  <c r="CR903"/>
  <c r="CR904" i="3"/>
  <c r="CT903"/>
  <c r="CR904" i="4" l="1"/>
  <c r="CT903"/>
  <c r="CT904" i="3"/>
  <c r="CR905"/>
  <c r="CT904" i="4" l="1"/>
  <c r="CR905"/>
  <c r="CR906" i="3"/>
  <c r="CT905"/>
  <c r="CR906" i="4" l="1"/>
  <c r="CT905"/>
  <c r="CT906" i="3"/>
  <c r="CR907"/>
  <c r="CT906" i="4" l="1"/>
  <c r="CR907"/>
  <c r="CT907" i="3"/>
  <c r="CR908"/>
  <c r="CR908" i="4" l="1"/>
  <c r="CT907"/>
  <c r="CT908" i="3"/>
  <c r="CR909"/>
  <c r="CR909" i="4" l="1"/>
  <c r="CT908"/>
  <c r="CT909" i="3"/>
  <c r="CR910"/>
  <c r="CR910" i="4" l="1"/>
  <c r="CT909"/>
  <c r="CT910" i="3"/>
  <c r="CR911"/>
  <c r="CR911" i="4" l="1"/>
  <c r="CT910"/>
  <c r="CT911" i="3"/>
  <c r="CR912"/>
  <c r="CT911" i="4" l="1"/>
  <c r="CR912"/>
  <c r="CT912" i="3"/>
  <c r="CR913"/>
  <c r="CR913" i="4" l="1"/>
  <c r="CT912"/>
  <c r="CT913" i="3"/>
  <c r="CR914"/>
  <c r="CR914" i="4" l="1"/>
  <c r="CT913"/>
  <c r="CT914" i="3"/>
  <c r="CR915"/>
  <c r="CR915" i="4" l="1"/>
  <c r="CT914"/>
  <c r="CT915" i="3"/>
  <c r="CR916"/>
  <c r="CR916" i="4" l="1"/>
  <c r="CT915"/>
  <c r="CT916" i="3"/>
  <c r="CR917"/>
  <c r="CR917" i="4" l="1"/>
  <c r="CT916"/>
  <c r="CT917" i="3"/>
  <c r="CR918"/>
  <c r="CR918" i="4" l="1"/>
  <c r="CT917"/>
  <c r="CT918" i="3"/>
  <c r="CR919"/>
  <c r="CR919" i="4" l="1"/>
  <c r="CT918"/>
  <c r="CT919" i="3"/>
  <c r="CR920"/>
  <c r="CT919" i="4" l="1"/>
  <c r="CR920"/>
  <c r="CT920" i="3"/>
  <c r="CR921"/>
  <c r="CR921" i="4" l="1"/>
  <c r="CT920"/>
  <c r="CT921" i="3"/>
  <c r="CR922"/>
  <c r="CR922" i="4" l="1"/>
  <c r="CT921"/>
  <c r="CT922" i="3"/>
  <c r="CR923"/>
  <c r="CR923" i="4" l="1"/>
  <c r="CT922"/>
  <c r="CT923" i="3"/>
  <c r="CR924"/>
  <c r="CR924" i="4" l="1"/>
  <c r="CT923"/>
  <c r="CT924" i="3"/>
  <c r="CR925"/>
  <c r="CR925" i="4" l="1"/>
  <c r="CT924"/>
  <c r="CT925" i="3"/>
  <c r="CR926"/>
  <c r="CR926" i="4" l="1"/>
  <c r="CT925"/>
  <c r="CT926" i="3"/>
  <c r="CR927"/>
  <c r="CR927" i="4" l="1"/>
  <c r="CT926"/>
  <c r="CT927" i="3"/>
  <c r="CR928"/>
  <c r="CT927" i="4" l="1"/>
  <c r="CR928"/>
  <c r="CT928" i="3"/>
  <c r="CR929"/>
  <c r="CR929" i="4" l="1"/>
  <c r="CT928"/>
  <c r="CT929" i="3"/>
  <c r="CR930"/>
  <c r="CR930" i="4" l="1"/>
  <c r="CT929"/>
  <c r="CR931" i="3"/>
  <c r="CT930"/>
  <c r="CR931" i="4" l="1"/>
  <c r="CT930"/>
  <c r="CT931" i="3"/>
  <c r="CR932"/>
  <c r="CR932" i="4" l="1"/>
  <c r="CT931"/>
  <c r="CR933" i="3"/>
  <c r="CT932"/>
  <c r="CR933" i="4" l="1"/>
  <c r="CT932"/>
  <c r="CT933" i="3"/>
  <c r="CR934"/>
  <c r="CR934" i="4" l="1"/>
  <c r="CT933"/>
  <c r="CR935" i="3"/>
  <c r="CT934"/>
  <c r="CR935" i="4" l="1"/>
  <c r="CT934"/>
  <c r="CT935" i="3"/>
  <c r="CR936"/>
  <c r="CT935" i="4" l="1"/>
  <c r="CR936"/>
  <c r="CR937" i="3"/>
  <c r="CT936"/>
  <c r="CR937" i="4" l="1"/>
  <c r="CT936"/>
  <c r="CT937" i="3"/>
  <c r="CR938"/>
  <c r="CR938" i="4" l="1"/>
  <c r="CT937"/>
  <c r="CR939" i="3"/>
  <c r="CT938"/>
  <c r="CR939" i="4" l="1"/>
  <c r="CT938"/>
  <c r="CT939" i="3"/>
  <c r="CR940"/>
  <c r="CR940" i="4" l="1"/>
  <c r="CT939"/>
  <c r="CR941" i="3"/>
  <c r="CT940"/>
  <c r="CR941" i="4" l="1"/>
  <c r="CT940"/>
  <c r="CT941" i="3"/>
  <c r="CR942"/>
  <c r="CR942" i="4" l="1"/>
  <c r="CT941"/>
  <c r="CR943" i="3"/>
  <c r="CT942"/>
  <c r="CR943" i="4" l="1"/>
  <c r="CT942"/>
  <c r="CT943" i="3"/>
  <c r="CR944"/>
  <c r="CT943" i="4" l="1"/>
  <c r="CR944"/>
  <c r="CR945" i="3"/>
  <c r="CT944"/>
  <c r="CR945" i="4" l="1"/>
  <c r="CT944"/>
  <c r="CT945" i="3"/>
  <c r="CR946"/>
  <c r="CR946" i="4" l="1"/>
  <c r="CT945"/>
  <c r="CR947" i="3"/>
  <c r="CT946"/>
  <c r="CR947" i="4" l="1"/>
  <c r="CT946"/>
  <c r="CT947" i="3"/>
  <c r="CR948"/>
  <c r="CR948" i="4" l="1"/>
  <c r="CT947"/>
  <c r="CR949" i="3"/>
  <c r="CT948"/>
  <c r="CR949" i="4" l="1"/>
  <c r="CT948"/>
  <c r="CT949" i="3"/>
  <c r="CR950"/>
  <c r="CR950" i="4" l="1"/>
  <c r="CT949"/>
  <c r="CR951" i="3"/>
  <c r="CT950"/>
  <c r="CR951" i="4" l="1"/>
  <c r="CT950"/>
  <c r="CR952" i="3"/>
  <c r="CT951"/>
  <c r="CT951" i="4" l="1"/>
  <c r="CR952"/>
  <c r="CR953" i="3"/>
  <c r="CT952"/>
  <c r="CR953" i="4" l="1"/>
  <c r="CT952"/>
  <c r="CR954" i="3"/>
  <c r="CT953"/>
  <c r="CR954" i="4" l="1"/>
  <c r="CT953"/>
  <c r="CR955" i="3"/>
  <c r="CT954"/>
  <c r="CR955" i="4" l="1"/>
  <c r="CT954"/>
  <c r="CR956" i="3"/>
  <c r="CT955"/>
  <c r="CT955" i="4" l="1"/>
  <c r="CR956"/>
  <c r="CR957" i="3"/>
  <c r="CT956"/>
  <c r="CR957" i="4" l="1"/>
  <c r="CT956"/>
  <c r="CT957" i="3"/>
  <c r="CR958"/>
  <c r="CR958" i="4" l="1"/>
  <c r="CT957"/>
  <c r="CR959" i="3"/>
  <c r="CT958"/>
  <c r="CR959" i="4" l="1"/>
  <c r="CT958"/>
  <c r="CR960" i="3"/>
  <c r="CT959"/>
  <c r="CT959" i="4" l="1"/>
  <c r="CR960"/>
  <c r="CR961" i="3"/>
  <c r="CT960"/>
  <c r="CR961" i="4" l="1"/>
  <c r="CT960"/>
  <c r="CR962" i="3"/>
  <c r="CT961"/>
  <c r="CR962" i="4" l="1"/>
  <c r="CT961"/>
  <c r="CR963" i="3"/>
  <c r="CT962"/>
  <c r="CR963" i="4" l="1"/>
  <c r="CT962"/>
  <c r="CR964" i="3"/>
  <c r="CT963"/>
  <c r="CR964" i="4" l="1"/>
  <c r="CT963"/>
  <c r="CR965" i="3"/>
  <c r="CT964"/>
  <c r="CR965" i="4" l="1"/>
  <c r="CT964"/>
  <c r="CT965" i="3"/>
  <c r="CR966"/>
  <c r="CR966" i="4" l="1"/>
  <c r="CT965"/>
  <c r="CR967" i="3"/>
  <c r="CT966"/>
  <c r="CR967" i="4" l="1"/>
  <c r="CT966"/>
  <c r="CR968" i="3"/>
  <c r="CT967"/>
  <c r="CT967" i="4" l="1"/>
  <c r="CR968"/>
  <c r="CR969" i="3"/>
  <c r="CT968"/>
  <c r="CR969" i="4" l="1"/>
  <c r="CT968"/>
  <c r="CR970" i="3"/>
  <c r="CT969"/>
  <c r="CR970" i="4" l="1"/>
  <c r="CT969"/>
  <c r="CR971" i="3"/>
  <c r="CT970"/>
  <c r="CR971" i="4" l="1"/>
  <c r="CT970"/>
  <c r="CR972" i="3"/>
  <c r="CT971"/>
  <c r="CR972" i="4" l="1"/>
  <c r="CT971"/>
  <c r="CR973" i="3"/>
  <c r="CT972"/>
  <c r="CR973" i="4" l="1"/>
  <c r="CT972"/>
  <c r="CT973" i="3"/>
  <c r="CR974"/>
  <c r="CT973" i="4" l="1"/>
  <c r="CR974"/>
  <c r="CR975" i="3"/>
  <c r="CT974"/>
  <c r="CR975" i="4" l="1"/>
  <c r="CT974"/>
  <c r="CR976" i="3"/>
  <c r="CT975"/>
  <c r="CT975" i="4" l="1"/>
  <c r="CR976"/>
  <c r="CR977" i="3"/>
  <c r="CT976"/>
  <c r="CR977" i="4" l="1"/>
  <c r="CT976"/>
  <c r="CR978" i="3"/>
  <c r="CT977"/>
  <c r="CR978" i="4" l="1"/>
  <c r="CT977"/>
  <c r="CR979" i="3"/>
  <c r="CT978"/>
  <c r="CR979" i="4" l="1"/>
  <c r="CT978"/>
  <c r="CR980" i="3"/>
  <c r="CT979"/>
  <c r="CR980" i="4" l="1"/>
  <c r="CT979"/>
  <c r="CR981" i="3"/>
  <c r="CT980"/>
  <c r="CR981" i="4" l="1"/>
  <c r="CT980"/>
  <c r="CT981" i="3"/>
  <c r="CR982"/>
  <c r="CR982" i="4" l="1"/>
  <c r="CT981"/>
  <c r="CR983" i="3"/>
  <c r="CT982"/>
  <c r="CR983" i="4" l="1"/>
  <c r="CT982"/>
  <c r="CR984" i="3"/>
  <c r="CT983"/>
  <c r="CT983" i="4" l="1"/>
  <c r="CR984"/>
  <c r="CR985" i="3"/>
  <c r="CT984"/>
  <c r="CR985" i="4" l="1"/>
  <c r="CT984"/>
  <c r="CR986" i="3"/>
  <c r="CT985"/>
  <c r="CR986" i="4" l="1"/>
  <c r="CT985"/>
  <c r="CR987" i="3"/>
  <c r="CT986"/>
  <c r="CR987" i="4" l="1"/>
  <c r="CT986"/>
  <c r="CR988" i="3"/>
  <c r="CT987"/>
  <c r="CT987" i="4" l="1"/>
  <c r="CR988"/>
  <c r="CR989" i="3"/>
  <c r="CT988"/>
  <c r="CR989" i="4" l="1"/>
  <c r="CT988"/>
  <c r="CT989" i="3"/>
  <c r="CR990"/>
  <c r="CR990" i="4" l="1"/>
  <c r="CT989"/>
  <c r="CR991" i="3"/>
  <c r="CT990"/>
  <c r="CR991" i="4" l="1"/>
  <c r="CT990"/>
  <c r="CR992" i="3"/>
  <c r="CT991"/>
  <c r="CT991" i="4" l="1"/>
  <c r="CR992"/>
  <c r="CR993" i="3"/>
  <c r="CT992"/>
  <c r="CR993" i="4" l="1"/>
  <c r="CT992"/>
  <c r="CR994" i="3"/>
  <c r="CT993"/>
  <c r="CR994" i="4" l="1"/>
  <c r="CT993"/>
  <c r="CR995" i="3"/>
  <c r="CT994"/>
  <c r="CR995" i="4" l="1"/>
  <c r="CT994"/>
  <c r="CR996" i="3"/>
  <c r="CT995"/>
  <c r="CR996" i="4" l="1"/>
  <c r="CT995"/>
  <c r="CR997" i="3"/>
  <c r="CT996"/>
  <c r="CR997" i="4" l="1"/>
  <c r="CT996"/>
  <c r="CT997" i="3"/>
  <c r="CR998"/>
  <c r="CR998" i="4" l="1"/>
  <c r="CT997"/>
  <c r="CR999" i="3"/>
  <c r="CT998"/>
  <c r="CR999" i="4" l="1"/>
  <c r="CT998"/>
  <c r="CR1000" i="3"/>
  <c r="CT999"/>
  <c r="CT999" i="4" l="1"/>
  <c r="CR1000"/>
  <c r="CR1001" i="3"/>
  <c r="CT1000"/>
  <c r="CR1001" i="4" l="1"/>
  <c r="CT1000"/>
  <c r="CR1002" i="3"/>
  <c r="CT1001"/>
  <c r="CR1002" i="4" l="1"/>
  <c r="CT1001"/>
  <c r="CR1003" i="3"/>
  <c r="CT1002"/>
  <c r="CR1003" i="4" l="1"/>
  <c r="CT1002"/>
  <c r="CR1004" i="3"/>
  <c r="CT1003"/>
  <c r="CR1004" i="4" l="1"/>
  <c r="CT1003"/>
  <c r="CR1005" i="3"/>
  <c r="CT1004"/>
  <c r="CR1005" i="4" l="1"/>
  <c r="CT1004"/>
  <c r="CT1005" i="3"/>
  <c r="CR1006"/>
  <c r="CT1005" i="4" l="1"/>
  <c r="CR1006"/>
  <c r="CR1007" i="3"/>
  <c r="CT1006"/>
  <c r="CR1007" i="4" l="1"/>
  <c r="CT1006"/>
  <c r="CR1008" i="3"/>
  <c r="CT1007"/>
  <c r="CT1007" i="4" l="1"/>
  <c r="CR1008"/>
  <c r="CR1009" i="3"/>
  <c r="CT1008"/>
  <c r="CR1009" i="4" l="1"/>
  <c r="CT1008"/>
  <c r="CR1010" i="3"/>
  <c r="CT1009"/>
  <c r="CR1010" i="4" l="1"/>
  <c r="CT1009"/>
  <c r="CR1011" i="3"/>
  <c r="CT1010"/>
  <c r="CR1011" i="4" l="1"/>
  <c r="CT1010"/>
  <c r="CR1012" i="3"/>
  <c r="CT1011"/>
  <c r="CR1012" i="4" l="1"/>
  <c r="CT1011"/>
  <c r="CR1013" i="3"/>
  <c r="CT1012"/>
  <c r="CR1013" i="4" l="1"/>
  <c r="CT1012"/>
  <c r="CT1013" i="3"/>
  <c r="CR1014"/>
  <c r="CR1014" i="4" l="1"/>
  <c r="CT1013"/>
  <c r="CR1015" i="3"/>
  <c r="CT1014"/>
  <c r="CR1015" i="4" l="1"/>
  <c r="CT1014"/>
  <c r="CR1016" i="3"/>
  <c r="CT1015"/>
  <c r="CT1015" i="4" l="1"/>
  <c r="CR1016"/>
  <c r="CR1017" i="3"/>
  <c r="CT1016"/>
  <c r="CR1017" i="4" l="1"/>
  <c r="CT1016"/>
  <c r="CR1018" i="3"/>
  <c r="CT1017"/>
  <c r="CR1018" i="4" l="1"/>
  <c r="CT1017"/>
  <c r="CR1019" i="3"/>
  <c r="CT1018"/>
  <c r="CR1019" i="4" l="1"/>
  <c r="CT1018"/>
  <c r="CR1020" i="3"/>
  <c r="CT1019"/>
  <c r="CT1019" i="4" l="1"/>
  <c r="CR1020"/>
  <c r="CR1021" i="3"/>
  <c r="CT1020"/>
  <c r="CR1021" i="4" l="1"/>
  <c r="CT1020"/>
  <c r="CT1021" i="3"/>
  <c r="CR1022"/>
  <c r="CR1022" i="4" l="1"/>
  <c r="CT1021"/>
  <c r="CR1023" i="3"/>
  <c r="CT1022"/>
  <c r="CR1023" i="4" l="1"/>
  <c r="CT1022"/>
  <c r="CR1024" i="3"/>
  <c r="CT1023"/>
  <c r="CT1023" i="4" l="1"/>
  <c r="CR1024"/>
  <c r="CR1025" i="3"/>
  <c r="CT1024"/>
  <c r="CR1025" i="4" l="1"/>
  <c r="CT1024"/>
  <c r="CR1026" i="3"/>
  <c r="CT1025"/>
  <c r="CR1026" i="4" l="1"/>
  <c r="CT1025"/>
  <c r="CR1027" i="3"/>
  <c r="CT1026"/>
  <c r="CR1027" i="4" l="1"/>
  <c r="CT1026"/>
  <c r="CR1028" i="3"/>
  <c r="CT1027"/>
  <c r="CR1028" i="4" l="1"/>
  <c r="CT1027"/>
  <c r="CR1029" i="3"/>
  <c r="CT1028"/>
  <c r="CR1029" i="4" l="1"/>
  <c r="CT1028"/>
  <c r="CT1029" i="3"/>
  <c r="CR1030"/>
  <c r="CR1030" i="4" l="1"/>
  <c r="CT1029"/>
  <c r="CR1031" i="3"/>
  <c r="CT1030"/>
  <c r="CR1031" i="4" l="1"/>
  <c r="CT1030"/>
  <c r="CR1032" i="3"/>
  <c r="CT1031"/>
  <c r="CT1031" i="4" l="1"/>
  <c r="CR1032"/>
  <c r="CR1033" i="3"/>
  <c r="CT1032"/>
  <c r="CR1033" i="4" l="1"/>
  <c r="CT1032"/>
  <c r="CR1034" i="3"/>
  <c r="CT1033"/>
  <c r="CR1034" i="4" l="1"/>
  <c r="CT1033"/>
  <c r="CR1035" i="3"/>
  <c r="CT1034"/>
  <c r="CR1035" i="4" l="1"/>
  <c r="CT1034"/>
  <c r="CR1036" i="3"/>
  <c r="CT1035"/>
  <c r="CR1036" i="4" l="1"/>
  <c r="CT1035"/>
  <c r="CR1037" i="3"/>
  <c r="CT1036"/>
  <c r="CR1037" i="4" l="1"/>
  <c r="CT1036"/>
  <c r="CT1037" i="3"/>
  <c r="CR1038"/>
  <c r="CT1037" i="4" l="1"/>
  <c r="CR1038"/>
  <c r="CR1039" i="3"/>
  <c r="CT1038"/>
  <c r="CR1039" i="4" l="1"/>
  <c r="CT1038"/>
  <c r="CR1040" i="3"/>
  <c r="CT1039"/>
  <c r="CT1039" i="4" l="1"/>
  <c r="CR1040"/>
  <c r="CR1041" i="3"/>
  <c r="CT1040"/>
  <c r="CR1041" i="4" l="1"/>
  <c r="CT1040"/>
  <c r="CR1042" i="3"/>
  <c r="CT1041"/>
  <c r="CR1042" i="4" l="1"/>
  <c r="CT1041"/>
  <c r="CR1043" i="3"/>
  <c r="CT1042"/>
  <c r="CR1043" i="4" l="1"/>
  <c r="CT1042"/>
  <c r="CR1044" i="3"/>
  <c r="CT1043"/>
  <c r="CR1044" i="4" l="1"/>
  <c r="CT1043"/>
  <c r="CR1045" i="3"/>
  <c r="CT1044"/>
  <c r="CR1045" i="4" l="1"/>
  <c r="CT1044"/>
  <c r="CT1045" i="3"/>
  <c r="CR1046"/>
  <c r="CR1046" i="4" l="1"/>
  <c r="CT1045"/>
  <c r="CR1047" i="3"/>
  <c r="CT1046"/>
  <c r="CR1047" i="4" l="1"/>
  <c r="CT1046"/>
  <c r="CR1048" i="3"/>
  <c r="CT1047"/>
  <c r="CT1047" i="4" l="1"/>
  <c r="CR1048"/>
  <c r="CR1049" i="3"/>
  <c r="CT1048"/>
  <c r="CR1049" i="4" l="1"/>
  <c r="CT1048"/>
  <c r="CR1050" i="3"/>
  <c r="CT1049"/>
  <c r="CR1050" i="4" l="1"/>
  <c r="CT1049"/>
  <c r="CR1051" i="3"/>
  <c r="CT1050"/>
  <c r="CR1051" i="4" l="1"/>
  <c r="CT1050"/>
  <c r="CR1052" i="3"/>
  <c r="CT1051"/>
  <c r="CT1051" i="4" l="1"/>
  <c r="CR1052"/>
  <c r="CR1053" i="3"/>
  <c r="CT1052"/>
  <c r="CR1053" i="4" l="1"/>
  <c r="CT1052"/>
  <c r="CT1053" i="3"/>
  <c r="CR1054"/>
  <c r="CR1054" i="4" l="1"/>
  <c r="CT1053"/>
  <c r="CR1055" i="3"/>
  <c r="CT1054"/>
  <c r="CR1055" i="4" l="1"/>
  <c r="CT1054"/>
  <c r="CR1056" i="3"/>
  <c r="CT1055"/>
  <c r="CT1055" i="4" l="1"/>
  <c r="CR1056"/>
  <c r="CR1057" i="3"/>
  <c r="CT1056"/>
  <c r="CR1057" i="4" l="1"/>
  <c r="CT1056"/>
  <c r="CR1058" i="3"/>
  <c r="CT1057"/>
  <c r="CR1058" i="4" l="1"/>
  <c r="CT1057"/>
  <c r="CR1059" i="3"/>
  <c r="CT1058"/>
  <c r="CR1059" i="4" l="1"/>
  <c r="CT1058"/>
  <c r="CR1060" i="3"/>
  <c r="CT1059"/>
  <c r="CR1060" i="4" l="1"/>
  <c r="CT1059"/>
  <c r="CR1061" i="3"/>
  <c r="CT1060"/>
  <c r="CR1061" i="4" l="1"/>
  <c r="CT1060"/>
  <c r="CT1061" i="3"/>
  <c r="CR1062"/>
  <c r="CR1062" i="4" l="1"/>
  <c r="CT1061"/>
  <c r="CR1063" i="3"/>
  <c r="CT1062"/>
  <c r="CR1063" i="4" l="1"/>
  <c r="CT1062"/>
  <c r="CR1064" i="3"/>
  <c r="CT1063"/>
  <c r="CT1063" i="4" l="1"/>
  <c r="CR1064"/>
  <c r="CR1065" i="3"/>
  <c r="CT1064"/>
  <c r="CR1065" i="4" l="1"/>
  <c r="CT1064"/>
  <c r="CR1066" i="3"/>
  <c r="CT1065"/>
  <c r="CR1066" i="4" l="1"/>
  <c r="CT1065"/>
  <c r="CR1067" i="3"/>
  <c r="CT1066"/>
  <c r="CR1067" i="4" l="1"/>
  <c r="CT1066"/>
  <c r="CR1068" i="3"/>
  <c r="CT1067"/>
  <c r="CR1068" i="4" l="1"/>
  <c r="CT1067"/>
  <c r="CR1069" i="3"/>
  <c r="CT1068"/>
  <c r="CR1069" i="4" l="1"/>
  <c r="CT1068"/>
  <c r="CT1069" i="3"/>
  <c r="CR1070"/>
  <c r="CT1069" i="4" l="1"/>
  <c r="CR1070"/>
  <c r="CR1071" i="3"/>
  <c r="CT1070"/>
  <c r="CR1071" i="4" l="1"/>
  <c r="CT1070"/>
  <c r="CR1072" i="3"/>
  <c r="CT1071"/>
  <c r="CT1071" i="4" l="1"/>
  <c r="CR1072"/>
  <c r="CR1073" i="3"/>
  <c r="CT1072"/>
  <c r="CR1073" i="4" l="1"/>
  <c r="CT1072"/>
  <c r="CR1074" i="3"/>
  <c r="CT1073"/>
  <c r="CR1074" i="4" l="1"/>
  <c r="CT1073"/>
  <c r="CR1075" i="3"/>
  <c r="CT1074"/>
  <c r="CR1075" i="4" l="1"/>
  <c r="CT1074"/>
  <c r="CR1076" i="3"/>
  <c r="CT1075"/>
  <c r="CR1076" i="4" l="1"/>
  <c r="CT1075"/>
  <c r="CR1077" i="3"/>
  <c r="CT1076"/>
  <c r="CR1077" i="4" l="1"/>
  <c r="CT1076"/>
  <c r="CT1077" i="3"/>
  <c r="CR1078"/>
  <c r="CR1078" i="4" l="1"/>
  <c r="CT1077"/>
  <c r="CR1079" i="3"/>
  <c r="CT1078"/>
  <c r="CR1079" i="4" l="1"/>
  <c r="CT1078"/>
  <c r="CR1080" i="3"/>
  <c r="CT1079"/>
  <c r="CT1079" i="4" l="1"/>
  <c r="CR1080"/>
  <c r="CR1081" i="3"/>
  <c r="CT1080"/>
  <c r="CR1081" i="4" l="1"/>
  <c r="CT1080"/>
  <c r="CR1082" i="3"/>
  <c r="CT1081"/>
  <c r="CR1082" i="4" l="1"/>
  <c r="CT1081"/>
  <c r="CR1083" i="3"/>
  <c r="CT1082"/>
  <c r="CR1083" i="4" l="1"/>
  <c r="CT1082"/>
  <c r="CR1084" i="3"/>
  <c r="CT1083"/>
  <c r="CT1083" i="4" l="1"/>
  <c r="CR1084"/>
  <c r="CR1085" i="3"/>
  <c r="CT1084"/>
  <c r="CR1085" i="4" l="1"/>
  <c r="CT1084"/>
  <c r="CT1085" i="3"/>
  <c r="CR1086"/>
  <c r="CR1086" i="4" l="1"/>
  <c r="CT1085"/>
  <c r="CR1087" i="3"/>
  <c r="CT1086"/>
  <c r="CR1087" i="4" l="1"/>
  <c r="CT1086"/>
  <c r="CR1088" i="3"/>
  <c r="CT1087"/>
  <c r="CT1087" i="4" l="1"/>
  <c r="CR1088"/>
  <c r="CR1089" i="3"/>
  <c r="CT1088"/>
  <c r="CR1089" i="4" l="1"/>
  <c r="CT1088"/>
  <c r="CR1090" i="3"/>
  <c r="CT1089"/>
  <c r="CR1090" i="4" l="1"/>
  <c r="CT1089"/>
  <c r="CR1091" i="3"/>
  <c r="CT1090"/>
  <c r="CR1091" i="4" l="1"/>
  <c r="CT1090"/>
  <c r="CR1092" i="3"/>
  <c r="CT1091"/>
  <c r="CR1092" i="4" l="1"/>
  <c r="CT1091"/>
  <c r="CR1093" i="3"/>
  <c r="CT1092"/>
  <c r="CR1093" i="4" l="1"/>
  <c r="CT1092"/>
  <c r="CT1093" i="3"/>
  <c r="CR1094"/>
  <c r="CR1094" i="4" l="1"/>
  <c r="CT1093"/>
  <c r="CR1095" i="3"/>
  <c r="CT1094"/>
  <c r="CR1095" i="4" l="1"/>
  <c r="CT1094"/>
  <c r="CR1096" i="3"/>
  <c r="CT1095"/>
  <c r="CT1095" i="4" l="1"/>
  <c r="CR1096"/>
  <c r="CR1097" i="3"/>
  <c r="CT1096"/>
  <c r="CR1097" i="4" l="1"/>
  <c r="CT1096"/>
  <c r="CR1098" i="3"/>
  <c r="CT1097"/>
  <c r="CR1098" i="4" l="1"/>
  <c r="CT1097"/>
  <c r="CR1099" i="3"/>
  <c r="CT1098"/>
  <c r="CR1099" i="4" l="1"/>
  <c r="CT1098"/>
  <c r="CR1100" i="3"/>
  <c r="CT1099"/>
  <c r="CR1100" i="4" l="1"/>
  <c r="CT1099"/>
  <c r="CR1101" i="3"/>
  <c r="CT1100"/>
  <c r="CR1101" i="4" l="1"/>
  <c r="CT1100"/>
  <c r="CT1101" i="3"/>
  <c r="CR1102"/>
  <c r="CT1101" i="4" l="1"/>
  <c r="CR1102"/>
  <c r="CR1103" i="3"/>
  <c r="CT1102"/>
  <c r="CR1103" i="4" l="1"/>
  <c r="CT1102"/>
  <c r="CR1104" i="3"/>
  <c r="CT1103"/>
  <c r="CT1103" i="4" l="1"/>
  <c r="CR1104"/>
  <c r="CR1105" i="3"/>
  <c r="CT1104"/>
  <c r="CR1105" i="4" l="1"/>
  <c r="CT1104"/>
  <c r="CR1106" i="3"/>
  <c r="CT1105"/>
  <c r="CR1106" i="4" l="1"/>
  <c r="CT1105"/>
  <c r="CR1107" i="3"/>
  <c r="CT1106"/>
  <c r="CR1107" i="4" l="1"/>
  <c r="CT1106"/>
  <c r="CR1108" i="3"/>
  <c r="CT1107"/>
  <c r="CR1108" i="4" l="1"/>
  <c r="CT1107"/>
  <c r="CR1109" i="3"/>
  <c r="CT1108"/>
  <c r="CR1109" i="4" l="1"/>
  <c r="CT1108"/>
  <c r="CT1109" i="3"/>
  <c r="CR1110"/>
  <c r="CR1110" i="4" l="1"/>
  <c r="CT1109"/>
  <c r="CR1111" i="3"/>
  <c r="CT1110"/>
  <c r="CR1111" i="4" l="1"/>
  <c r="CT1110"/>
  <c r="CR1112" i="3"/>
  <c r="CT1111"/>
  <c r="CT1111" i="4" l="1"/>
  <c r="CR1112"/>
  <c r="CR1113" i="3"/>
  <c r="CT1112"/>
  <c r="CR1113" i="4" l="1"/>
  <c r="CT1112"/>
  <c r="CR1114" i="3"/>
  <c r="CT1113"/>
  <c r="CR1114" i="4" l="1"/>
  <c r="CT1113"/>
  <c r="CR1115" i="3"/>
  <c r="CT1114"/>
  <c r="CR1115" i="4" l="1"/>
  <c r="CT1114"/>
  <c r="CR1116" i="3"/>
  <c r="CT1115"/>
  <c r="CT1115" i="4" l="1"/>
  <c r="CR1116"/>
  <c r="CR1117" i="3"/>
  <c r="CT1116"/>
  <c r="CR1117" i="4" l="1"/>
  <c r="CT1116"/>
  <c r="CT1117" i="3"/>
  <c r="CR1118"/>
  <c r="CR1118" i="4" l="1"/>
  <c r="CT1117"/>
  <c r="CR1119" i="3"/>
  <c r="CT1119" s="1"/>
  <c r="CT1120" s="1"/>
  <c r="CP70" s="1"/>
  <c r="CP71" s="1"/>
  <c r="CT1118"/>
  <c r="CR1119" i="4" l="1"/>
  <c r="CT1119" s="1"/>
  <c r="CT1120" s="1"/>
  <c r="CP70" s="1"/>
  <c r="CP71" s="1"/>
  <c r="CT1118"/>
  <c r="CP73" i="3"/>
  <c r="CP72"/>
  <c r="CP72" i="4" l="1"/>
  <c r="CP73"/>
</calcChain>
</file>

<file path=xl/sharedStrings.xml><?xml version="1.0" encoding="utf-8"?>
<sst xmlns="http://schemas.openxmlformats.org/spreadsheetml/2006/main" count="92" uniqueCount="43">
  <si>
    <t>­</t>
  </si>
  <si>
    <t xml:space="preserve">! </t>
  </si>
  <si>
    <t>⚠️</t>
  </si>
  <si>
    <t>Day 20</t>
  </si>
  <si>
    <t>Day 19</t>
  </si>
  <si>
    <t>Day 18</t>
  </si>
  <si>
    <t>Day 17</t>
  </si>
  <si>
    <t>Day 16</t>
  </si>
  <si>
    <t>Day 15</t>
  </si>
  <si>
    <t>Day 14</t>
  </si>
  <si>
    <t>Day 13</t>
  </si>
  <si>
    <t>Day 12</t>
  </si>
  <si>
    <t>Day 11</t>
  </si>
  <si>
    <t>Day 10</t>
  </si>
  <si>
    <t>Day 9</t>
  </si>
  <si>
    <t>Day 8</t>
  </si>
  <si>
    <t>Day 7</t>
  </si>
  <si>
    <t>Day 6</t>
  </si>
  <si>
    <t>Click to show consecutive Permissive Temp Duty start date</t>
  </si>
  <si>
    <t>Day 5</t>
  </si>
  <si>
    <t>Day 4</t>
  </si>
  <si>
    <t>Day 3</t>
  </si>
  <si>
    <t>Day 2</t>
  </si>
  <si>
    <t>How many days of leave does your member want to use for Terminal?</t>
  </si>
  <si>
    <t>Total Leave from</t>
  </si>
  <si>
    <t>Total</t>
  </si>
  <si>
    <t>Day 1</t>
  </si>
  <si>
    <t>What date would your member want to END their Terminal?</t>
  </si>
  <si>
    <t xml:space="preserve"> Leave</t>
  </si>
  <si>
    <t>Leave</t>
  </si>
  <si>
    <t>Months</t>
  </si>
  <si>
    <t>Month / Year</t>
  </si>
  <si>
    <t>Day</t>
  </si>
  <si>
    <t xml:space="preserve">                                                                                       What is the Active Duty end date?</t>
  </si>
  <si>
    <t xml:space="preserve"> that hasn't already been accounted for on the LES for</t>
  </si>
  <si>
    <t>s LES?</t>
  </si>
  <si>
    <t xml:space="preserve">According to the LES, what is the leave balance for </t>
  </si>
  <si>
    <t xml:space="preserve">           How much leave is the member taking before Terminal Leave,</t>
  </si>
  <si>
    <t>What's the Leave Balance on the LES for</t>
  </si>
  <si>
    <t xml:space="preserve">Which End of Month LES would you like to use?                   </t>
  </si>
  <si>
    <t>Separation Leave Breakdown</t>
  </si>
  <si>
    <t>Separation Leave Calculator</t>
  </si>
  <si>
    <t>Separation Game Plan</t>
  </si>
</sst>
</file>

<file path=xl/styles.xml><?xml version="1.0" encoding="utf-8"?>
<styleSheet xmlns="http://schemas.openxmlformats.org/spreadsheetml/2006/main">
  <numFmts count="7">
    <numFmt numFmtId="164" formatCode="[$-F800]dddd\,\ mmmm\ dd\,\ yyyy"/>
    <numFmt numFmtId="165" formatCode="mmm\-yyyy"/>
    <numFmt numFmtId="166" formatCode="0.0"/>
    <numFmt numFmtId="167" formatCode="dddd"/>
    <numFmt numFmtId="168" formatCode="d"/>
    <numFmt numFmtId="169" formatCode="dddd\ \-\ dd\ mmm\ yyyy"/>
    <numFmt numFmtId="170" formatCode="dd\ mmm\ yyyy"/>
  </numFmts>
  <fonts count="56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11"/>
      <color theme="0"/>
      <name val="Bahnschrift SemiBold"/>
      <family val="2"/>
    </font>
    <font>
      <sz val="11"/>
      <color theme="1" tint="0.249977111117893"/>
      <name val="Bahnschrift SemiBold"/>
      <family val="2"/>
    </font>
    <font>
      <b/>
      <sz val="11"/>
      <color theme="1"/>
      <name val="Bahnschrift SemiBold"/>
      <family val="2"/>
    </font>
    <font>
      <b/>
      <sz val="11"/>
      <color theme="0"/>
      <name val="Bahnschrift SemiBold"/>
      <family val="2"/>
    </font>
    <font>
      <b/>
      <sz val="11"/>
      <color rgb="FFFFC000"/>
      <name val="Bahnschrift SemiBold"/>
      <family val="2"/>
    </font>
    <font>
      <u/>
      <sz val="11"/>
      <color theme="10"/>
      <name val="Calibri"/>
      <family val="2"/>
      <scheme val="minor"/>
    </font>
    <font>
      <b/>
      <sz val="11"/>
      <name val="Bahnschrift SemiBold"/>
      <family val="2"/>
    </font>
    <font>
      <sz val="11"/>
      <color rgb="FF2D2F2E"/>
      <name val="Bahnschrift SemiBold"/>
      <family val="2"/>
    </font>
    <font>
      <b/>
      <sz val="11"/>
      <color rgb="FFFA5206"/>
      <name val="Bahnschrift SemiBold"/>
      <family val="2"/>
    </font>
    <font>
      <sz val="11"/>
      <color theme="8"/>
      <name val="Bahnschrift SemiBold"/>
      <family val="2"/>
    </font>
    <font>
      <sz val="11"/>
      <color theme="8" tint="-0.499984740745262"/>
      <name val="Bahnschrift SemiBold"/>
      <family val="2"/>
    </font>
    <font>
      <b/>
      <sz val="11"/>
      <color theme="1" tint="0.34998626667073579"/>
      <name val="Bahnschrift SemiBold"/>
      <family val="2"/>
    </font>
    <font>
      <b/>
      <sz val="11"/>
      <color theme="8" tint="-0.499984740745262"/>
      <name val="Bahnschrift SemiBold"/>
      <family val="2"/>
    </font>
    <font>
      <sz val="11"/>
      <color theme="1" tint="0.14999847407452621"/>
      <name val="Bahnschrift SemiBold"/>
      <family val="2"/>
    </font>
    <font>
      <sz val="11"/>
      <color rgb="FF333333"/>
      <name val="Bahnschrift SemiBold"/>
      <family val="2"/>
    </font>
    <font>
      <u/>
      <sz val="11"/>
      <color theme="10"/>
      <name val="Bahnschrift SemiBold"/>
      <family val="2"/>
    </font>
    <font>
      <sz val="11"/>
      <color theme="2" tint="-0.89999084444715716"/>
      <name val="Bahnschrift SemiBold"/>
      <family val="2"/>
    </font>
    <font>
      <b/>
      <sz val="14"/>
      <name val="Bahnschrift SemiBold"/>
      <family val="2"/>
    </font>
    <font>
      <b/>
      <sz val="12"/>
      <color theme="9" tint="-0.249977111117893"/>
      <name val="Bahnschrift SemiBold"/>
      <family val="2"/>
    </font>
    <font>
      <b/>
      <sz val="11"/>
      <color rgb="FFC00000"/>
      <name val="Bahnschrift SemiBold"/>
      <family val="2"/>
    </font>
    <font>
      <i/>
      <sz val="11"/>
      <color theme="8" tint="-0.499984740745262"/>
      <name val="Bahnschrift SemiBold"/>
      <family val="2"/>
    </font>
    <font>
      <b/>
      <sz val="11"/>
      <color theme="9" tint="-0.499984740745262"/>
      <name val="Bahnschrift SemiBold"/>
      <family val="2"/>
    </font>
    <font>
      <sz val="11"/>
      <color theme="9" tint="-0.499984740745262"/>
      <name val="Bahnschrift SemiBold"/>
      <family val="2"/>
    </font>
    <font>
      <b/>
      <u/>
      <sz val="11"/>
      <color theme="9" tint="-0.499984740745262"/>
      <name val="Bahnschrift SemiBold"/>
      <family val="2"/>
    </font>
    <font>
      <b/>
      <sz val="11"/>
      <color rgb="FF2F4150"/>
      <name val="Bahnschrift SemiBold"/>
      <family val="2"/>
    </font>
    <font>
      <sz val="26"/>
      <color theme="1"/>
      <name val="Bahnschrift SemiBold"/>
      <family val="2"/>
    </font>
    <font>
      <sz val="26"/>
      <color rgb="FFC00000"/>
      <name val="Bahnschrift SemiBold"/>
      <family val="2"/>
    </font>
    <font>
      <sz val="24"/>
      <color theme="2" tint="-0.89999084444715716"/>
      <name val="Bahnschrift SemiBold"/>
      <family val="2"/>
    </font>
    <font>
      <b/>
      <sz val="24"/>
      <color theme="2" tint="-0.89999084444715716"/>
      <name val="Bahnschrift SemiBold"/>
      <family val="2"/>
    </font>
    <font>
      <sz val="8"/>
      <color rgb="FF000000"/>
      <name val="Segoe UI"/>
      <family val="2"/>
    </font>
    <font>
      <sz val="24"/>
      <color theme="0"/>
      <name val="Bahnschrift SemiBold"/>
      <family val="2"/>
    </font>
    <font>
      <sz val="26"/>
      <color theme="0"/>
      <name val="Bahnschrift SemiBold"/>
      <family val="2"/>
    </font>
    <font>
      <sz val="14"/>
      <color theme="0"/>
      <name val="Bahnschrift SemiBold"/>
      <family val="2"/>
    </font>
    <font>
      <b/>
      <sz val="12"/>
      <color theme="0"/>
      <name val="Bahnschrift SemiBold"/>
      <family val="2"/>
    </font>
    <font>
      <b/>
      <sz val="11"/>
      <color theme="8" tint="-0.249977111117893"/>
      <name val="Bahnschrift SemiBold"/>
      <family val="2"/>
    </font>
    <font>
      <sz val="11"/>
      <color theme="8" tint="-0.249977111117893"/>
      <name val="Bahnschrift SemiBold"/>
      <family val="2"/>
    </font>
    <font>
      <sz val="11"/>
      <color rgb="FF45B3FD"/>
      <name val="Bahnschrift SemiBold"/>
      <family val="2"/>
    </font>
    <font>
      <b/>
      <sz val="12"/>
      <name val="Bahnschrift SemiBold"/>
      <family val="2"/>
    </font>
    <font>
      <sz val="11"/>
      <color rgb="FF6AF105"/>
      <name val="Bahnschrift SemiBold"/>
      <family val="2"/>
    </font>
    <font>
      <b/>
      <u/>
      <sz val="11"/>
      <color rgb="FF6AF105"/>
      <name val="Bahnschrift SemiBold"/>
      <family val="2"/>
    </font>
    <font>
      <b/>
      <sz val="11"/>
      <color rgb="FF6AF105"/>
      <name val="Bahnschrift SemiBold"/>
      <family val="2"/>
    </font>
    <font>
      <sz val="26"/>
      <color rgb="FF6AF105"/>
      <name val="Bahnschrift SemiBold"/>
      <family val="2"/>
    </font>
    <font>
      <b/>
      <sz val="12"/>
      <color theme="2" tint="-0.89999084444715716"/>
      <name val="Bahnschrift SemiBold"/>
      <family val="2"/>
    </font>
    <font>
      <b/>
      <sz val="12"/>
      <color theme="1"/>
      <name val="Bahnschrift SemiBold"/>
      <family val="2"/>
    </font>
    <font>
      <b/>
      <sz val="14"/>
      <color theme="1"/>
      <name val="Bahnschrift SemiBold"/>
      <family val="2"/>
    </font>
    <font>
      <sz val="16"/>
      <color theme="9" tint="-0.249977111117893"/>
      <name val="Bahnschrift SemiBold"/>
      <family val="2"/>
    </font>
    <font>
      <sz val="16"/>
      <color rgb="FF6AF105"/>
      <name val="Bahnschrift SemiBold"/>
      <family val="2"/>
    </font>
    <font>
      <sz val="12"/>
      <color theme="2" tint="-0.89999084444715716"/>
      <name val="Bahnschrift SemiBold"/>
      <family val="2"/>
    </font>
    <font>
      <sz val="12"/>
      <color theme="0"/>
      <name val="Bahnschrift SemiBold"/>
      <family val="2"/>
    </font>
    <font>
      <b/>
      <sz val="14"/>
      <color rgb="FF45B3FD"/>
      <name val="Bahnschrift SemiBold"/>
      <family val="2"/>
    </font>
    <font>
      <sz val="12"/>
      <color theme="9" tint="-0.499984740745262"/>
      <name val="Bahnschrift SemiBold"/>
      <family val="2"/>
    </font>
    <font>
      <sz val="11"/>
      <color theme="1" tint="0.34998626667073579"/>
      <name val="Bahnschrift SemiBold"/>
      <family val="2"/>
    </font>
  </fonts>
  <fills count="1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2D2F2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45B3FD"/>
        <bgColor indexed="64"/>
      </patternFill>
    </fill>
    <fill>
      <patternFill patternType="solid">
        <fgColor rgb="FF6AF10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ck">
        <color theme="1" tint="0.24994659260841701"/>
      </left>
      <right/>
      <top/>
      <bottom/>
      <diagonal/>
    </border>
    <border>
      <left/>
      <right style="medium">
        <color rgb="FF2F4150"/>
      </right>
      <top/>
      <bottom/>
      <diagonal/>
    </border>
    <border>
      <left/>
      <right style="medium">
        <color theme="1" tint="0.24994659260841701"/>
      </right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 style="hair">
        <color theme="0" tint="-0.14993743705557422"/>
      </right>
      <top/>
      <bottom style="hair">
        <color theme="0" tint="-0.14993743705557422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/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/>
      <diagonal/>
    </border>
    <border>
      <left/>
      <right/>
      <top/>
      <bottom style="hair">
        <color theme="0" tint="-0.14990691854609822"/>
      </bottom>
      <diagonal/>
    </border>
    <border>
      <left style="hair">
        <color theme="0" tint="-0.14990691854609822"/>
      </left>
      <right/>
      <top/>
      <bottom style="hair">
        <color theme="0" tint="-0.14990691854609822"/>
      </bottom>
      <diagonal/>
    </border>
    <border>
      <left style="hair">
        <color theme="0" tint="-0.14990691854609822"/>
      </left>
      <right/>
      <top/>
      <bottom/>
      <diagonal/>
    </border>
    <border>
      <left/>
      <right style="hair">
        <color theme="0" tint="-0.14993743705557422"/>
      </right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9374370555742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ck">
        <color theme="0"/>
      </top>
      <bottom/>
      <diagonal/>
    </border>
    <border>
      <left style="hair">
        <color theme="0" tint="-0.14993743705557422"/>
      </left>
      <right/>
      <top style="thick">
        <color theme="0"/>
      </top>
      <bottom/>
      <diagonal/>
    </border>
    <border>
      <left/>
      <right style="hair">
        <color theme="0" tint="-0.14993743705557422"/>
      </right>
      <top style="hair">
        <color theme="0" tint="-0.14993743705557422"/>
      </top>
      <bottom/>
      <diagonal/>
    </border>
    <border>
      <left/>
      <right/>
      <top style="hair">
        <color theme="0" tint="-0.14993743705557422"/>
      </top>
      <bottom/>
      <diagonal/>
    </border>
    <border>
      <left style="hair">
        <color theme="0" tint="-0.14993743705557422"/>
      </left>
      <right/>
      <top style="hair">
        <color theme="0" tint="-0.14993743705557422"/>
      </top>
      <bottom/>
      <diagonal/>
    </border>
    <border>
      <left/>
      <right style="hair">
        <color theme="0" tint="-0.14990691854609822"/>
      </right>
      <top/>
      <bottom style="hair">
        <color theme="0" tint="-0.14990691854609822"/>
      </bottom>
      <diagonal/>
    </border>
    <border>
      <left/>
      <right style="hair">
        <color theme="0" tint="-0.1498764000366222"/>
      </right>
      <top/>
      <bottom style="hair">
        <color theme="0" tint="-0.14990691854609822"/>
      </bottom>
      <diagonal/>
    </border>
    <border>
      <left/>
      <right style="hair">
        <color theme="0" tint="-0.14990691854609822"/>
      </right>
      <top/>
      <bottom/>
      <diagonal/>
    </border>
    <border>
      <left/>
      <right style="hair">
        <color theme="0" tint="-0.14990691854609822"/>
      </right>
      <top style="hair">
        <color theme="0" tint="-0.14993743705557422"/>
      </top>
      <bottom/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14993743705557422"/>
      </right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 style="hair">
        <color theme="0" tint="-0.14993743705557422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 style="medium">
        <color theme="0" tint="-4.9989318521683403E-2"/>
      </left>
      <right style="hair">
        <color theme="0" tint="-0.14990691854609822"/>
      </right>
      <top/>
      <bottom style="hair">
        <color theme="0" tint="-0.14990691854609822"/>
      </bottom>
      <diagonal/>
    </border>
    <border>
      <left style="hair">
        <color theme="0" tint="-0.14993743705557422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hair">
        <color theme="0" tint="-0.14996795556505021"/>
      </top>
      <bottom/>
      <diagonal/>
    </border>
    <border>
      <left style="thick">
        <color theme="0"/>
      </left>
      <right/>
      <top/>
      <bottom style="hair">
        <color theme="0" tint="-0.14996795556505021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ck">
        <color theme="0"/>
      </left>
      <right/>
      <top style="hair">
        <color theme="0" tint="-0.14993743705557422"/>
      </top>
      <bottom/>
      <diagonal/>
    </border>
    <border>
      <left style="thick">
        <color theme="0"/>
      </left>
      <right/>
      <top/>
      <bottom style="hair">
        <color theme="0" tint="-0.14990691854609822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1" tint="0.34998626667073579"/>
      </left>
      <right/>
      <top style="hair">
        <color theme="0" tint="-0.14996795556505021"/>
      </top>
      <bottom/>
      <diagonal/>
    </border>
    <border>
      <left style="thick">
        <color theme="1" tint="0.34998626667073579"/>
      </left>
      <right/>
      <top/>
      <bottom style="hair">
        <color theme="0" tint="-0.14996795556505021"/>
      </bottom>
      <diagonal/>
    </border>
    <border>
      <left style="thick">
        <color theme="1" tint="0.34998626667073579"/>
      </left>
      <right/>
      <top/>
      <bottom/>
      <diagonal/>
    </border>
    <border>
      <left style="thick">
        <color theme="1" tint="0.34998626667073579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 style="thick">
        <color theme="1" tint="0.34998626667073579"/>
      </left>
      <right/>
      <top style="hair">
        <color theme="0" tint="-0.14993743705557422"/>
      </top>
      <bottom/>
      <diagonal/>
    </border>
    <border>
      <left style="thick">
        <color theme="1" tint="0.34998626667073579"/>
      </left>
      <right/>
      <top/>
      <bottom style="hair">
        <color theme="0" tint="-0.14990691854609822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467">
    <xf numFmtId="0" fontId="0" fillId="0" borderId="0" xfId="0"/>
    <xf numFmtId="0" fontId="2" fillId="0" borderId="0" xfId="1" applyFont="1"/>
    <xf numFmtId="164" fontId="2" fillId="0" borderId="0" xfId="1" applyNumberFormat="1" applyFont="1" applyAlignment="1">
      <alignment horizontal="right"/>
    </xf>
    <xf numFmtId="164" fontId="3" fillId="0" borderId="0" xfId="1" applyNumberFormat="1" applyFont="1"/>
    <xf numFmtId="165" fontId="2" fillId="0" borderId="0" xfId="1" applyNumberFormat="1" applyFont="1"/>
    <xf numFmtId="2" fontId="2" fillId="0" borderId="0" xfId="1" applyNumberFormat="1" applyFont="1"/>
    <xf numFmtId="0" fontId="2" fillId="0" borderId="0" xfId="1" applyNumberFormat="1" applyFont="1"/>
    <xf numFmtId="0" fontId="2" fillId="2" borderId="0" xfId="1" applyNumberFormat="1" applyFont="1" applyFill="1"/>
    <xf numFmtId="14" fontId="2" fillId="0" borderId="0" xfId="1" applyNumberFormat="1" applyFont="1"/>
    <xf numFmtId="0" fontId="4" fillId="0" borderId="0" xfId="1" applyFont="1" applyAlignment="1"/>
    <xf numFmtId="0" fontId="5" fillId="3" borderId="1" xfId="1" applyFont="1" applyFill="1" applyBorder="1" applyAlignment="1"/>
    <xf numFmtId="0" fontId="2" fillId="4" borderId="0" xfId="1" applyFont="1" applyFill="1" applyBorder="1"/>
    <xf numFmtId="0" fontId="6" fillId="4" borderId="0" xfId="1" applyFont="1" applyFill="1"/>
    <xf numFmtId="0" fontId="2" fillId="4" borderId="0" xfId="1" applyFont="1" applyFill="1"/>
    <xf numFmtId="166" fontId="4" fillId="0" borderId="0" xfId="1" applyNumberFormat="1" applyFont="1" applyAlignment="1"/>
    <xf numFmtId="2" fontId="7" fillId="0" borderId="0" xfId="1" applyNumberFormat="1" applyFont="1" applyAlignment="1">
      <alignment horizontal="right" vertical="center"/>
    </xf>
    <xf numFmtId="165" fontId="7" fillId="0" borderId="0" xfId="1" applyNumberFormat="1" applyFont="1" applyAlignment="1"/>
    <xf numFmtId="165" fontId="7" fillId="0" borderId="0" xfId="1" applyNumberFormat="1" applyFont="1" applyAlignment="1">
      <alignment horizontal="right" vertical="center"/>
    </xf>
    <xf numFmtId="0" fontId="2" fillId="3" borderId="0" xfId="1" applyFont="1" applyFill="1"/>
    <xf numFmtId="0" fontId="8" fillId="0" borderId="0" xfId="1" applyFont="1"/>
    <xf numFmtId="164" fontId="3" fillId="0" borderId="0" xfId="2" applyNumberFormat="1" applyFont="1" applyAlignment="1">
      <alignment vertical="center" wrapText="1"/>
    </xf>
    <xf numFmtId="164" fontId="10" fillId="4" borderId="2" xfId="1" applyNumberFormat="1" applyFont="1" applyFill="1" applyBorder="1" applyAlignment="1">
      <alignment horizontal="right" vertical="center"/>
    </xf>
    <xf numFmtId="17" fontId="2" fillId="0" borderId="0" xfId="1" applyNumberFormat="1" applyFont="1"/>
    <xf numFmtId="166" fontId="2" fillId="0" borderId="0" xfId="1" applyNumberFormat="1" applyFont="1"/>
    <xf numFmtId="0" fontId="2" fillId="0" borderId="0" xfId="1" applyFont="1" applyFill="1"/>
    <xf numFmtId="0" fontId="2" fillId="0" borderId="0" xfId="1" applyNumberFormat="1" applyFont="1" applyFill="1" applyBorder="1"/>
    <xf numFmtId="0" fontId="2" fillId="0" borderId="0" xfId="1" applyFont="1" applyFill="1" applyBorder="1" applyAlignment="1"/>
    <xf numFmtId="0" fontId="2" fillId="0" borderId="0" xfId="1" applyNumberFormat="1" applyFont="1" applyFill="1"/>
    <xf numFmtId="0" fontId="4" fillId="0" borderId="0" xfId="1" applyFont="1" applyFill="1" applyAlignment="1"/>
    <xf numFmtId="166" fontId="4" fillId="0" borderId="0" xfId="1" applyNumberFormat="1" applyFont="1" applyFill="1" applyAlignment="1"/>
    <xf numFmtId="2" fontId="7" fillId="0" borderId="0" xfId="1" applyNumberFormat="1" applyFont="1" applyFill="1" applyAlignment="1">
      <alignment horizontal="right" vertical="center"/>
    </xf>
    <xf numFmtId="165" fontId="7" fillId="0" borderId="0" xfId="1" applyNumberFormat="1" applyFont="1" applyFill="1" applyAlignment="1"/>
    <xf numFmtId="165" fontId="7" fillId="0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17" fontId="2" fillId="0" borderId="0" xfId="1" applyNumberFormat="1" applyFont="1" applyFill="1"/>
    <xf numFmtId="0" fontId="2" fillId="0" borderId="0" xfId="0" applyFont="1"/>
    <xf numFmtId="17" fontId="2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/>
    <xf numFmtId="2" fontId="7" fillId="0" borderId="0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Border="1" applyAlignment="1"/>
    <xf numFmtId="165" fontId="7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/>
    <xf numFmtId="14" fontId="2" fillId="0" borderId="0" xfId="1" applyNumberFormat="1" applyFont="1" applyFill="1"/>
    <xf numFmtId="167" fontId="2" fillId="0" borderId="0" xfId="1" applyNumberFormat="1" applyFont="1" applyFill="1" applyBorder="1"/>
    <xf numFmtId="49" fontId="2" fillId="0" borderId="0" xfId="1" applyNumberFormat="1" applyFont="1"/>
    <xf numFmtId="14" fontId="2" fillId="0" borderId="0" xfId="1" applyNumberFormat="1" applyFont="1" applyFill="1" applyBorder="1"/>
    <xf numFmtId="0" fontId="11" fillId="3" borderId="0" xfId="1" applyFont="1" applyFill="1" applyBorder="1" applyAlignment="1"/>
    <xf numFmtId="0" fontId="2" fillId="3" borderId="0" xfId="1" applyFont="1" applyFill="1" applyBorder="1"/>
    <xf numFmtId="0" fontId="6" fillId="3" borderId="0" xfId="1" applyFont="1" applyFill="1"/>
    <xf numFmtId="166" fontId="4" fillId="3" borderId="0" xfId="1" applyNumberFormat="1" applyFont="1" applyFill="1" applyBorder="1" applyAlignment="1"/>
    <xf numFmtId="2" fontId="7" fillId="3" borderId="0" xfId="1" applyNumberFormat="1" applyFont="1" applyFill="1" applyBorder="1" applyAlignment="1">
      <alignment horizontal="right" vertical="center"/>
    </xf>
    <xf numFmtId="165" fontId="7" fillId="3" borderId="0" xfId="1" applyNumberFormat="1" applyFont="1" applyFill="1" applyBorder="1" applyAlignment="1"/>
    <xf numFmtId="165" fontId="7" fillId="3" borderId="0" xfId="1" applyNumberFormat="1" applyFont="1" applyFill="1" applyBorder="1" applyAlignment="1">
      <alignment horizontal="right" vertical="center"/>
    </xf>
    <xf numFmtId="0" fontId="12" fillId="0" borderId="0" xfId="1" applyFont="1"/>
    <xf numFmtId="0" fontId="2" fillId="5" borderId="0" xfId="1" applyFont="1" applyFill="1"/>
    <xf numFmtId="168" fontId="2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0" fontId="2" fillId="4" borderId="3" xfId="1" applyFont="1" applyFill="1" applyBorder="1"/>
    <xf numFmtId="0" fontId="2" fillId="4" borderId="4" xfId="1" applyFont="1" applyFill="1" applyBorder="1"/>
    <xf numFmtId="0" fontId="6" fillId="4" borderId="4" xfId="1" applyFont="1" applyFill="1" applyBorder="1"/>
    <xf numFmtId="166" fontId="4" fillId="4" borderId="4" xfId="1" applyNumberFormat="1" applyFont="1" applyFill="1" applyBorder="1" applyAlignment="1"/>
    <xf numFmtId="2" fontId="7" fillId="4" borderId="4" xfId="1" applyNumberFormat="1" applyFont="1" applyFill="1" applyBorder="1" applyAlignment="1">
      <alignment horizontal="right" vertical="center"/>
    </xf>
    <xf numFmtId="165" fontId="10" fillId="4" borderId="4" xfId="1" applyNumberFormat="1" applyFont="1" applyFill="1" applyBorder="1" applyAlignment="1">
      <alignment horizontal="left" vertical="center"/>
    </xf>
    <xf numFmtId="165" fontId="10" fillId="4" borderId="4" xfId="1" applyNumberFormat="1" applyFont="1" applyFill="1" applyBorder="1" applyAlignment="1">
      <alignment horizontal="right" vertical="center"/>
    </xf>
    <xf numFmtId="0" fontId="2" fillId="4" borderId="5" xfId="1" applyFont="1" applyFill="1" applyBorder="1"/>
    <xf numFmtId="0" fontId="2" fillId="4" borderId="6" xfId="1" applyFont="1" applyFill="1" applyBorder="1"/>
    <xf numFmtId="0" fontId="6" fillId="4" borderId="0" xfId="1" applyFont="1" applyFill="1" applyBorder="1"/>
    <xf numFmtId="166" fontId="4" fillId="4" borderId="0" xfId="1" applyNumberFormat="1" applyFont="1" applyFill="1" applyBorder="1" applyAlignment="1"/>
    <xf numFmtId="2" fontId="7" fillId="4" borderId="0" xfId="1" applyNumberFormat="1" applyFont="1" applyFill="1" applyBorder="1" applyAlignment="1">
      <alignment horizontal="right" vertical="center"/>
    </xf>
    <xf numFmtId="165" fontId="10" fillId="4" borderId="0" xfId="1" applyNumberFormat="1" applyFont="1" applyFill="1" applyBorder="1" applyAlignment="1">
      <alignment horizontal="left" vertical="center"/>
    </xf>
    <xf numFmtId="165" fontId="10" fillId="4" borderId="0" xfId="1" applyNumberFormat="1" applyFont="1" applyFill="1" applyBorder="1" applyAlignment="1">
      <alignment horizontal="right" vertical="center"/>
    </xf>
    <xf numFmtId="0" fontId="2" fillId="4" borderId="7" xfId="1" applyFont="1" applyFill="1" applyBorder="1"/>
    <xf numFmtId="1" fontId="3" fillId="6" borderId="0" xfId="1" applyNumberFormat="1" applyFont="1" applyFill="1"/>
    <xf numFmtId="17" fontId="3" fillId="0" borderId="0" xfId="1" applyNumberFormat="1" applyFont="1"/>
    <xf numFmtId="0" fontId="4" fillId="4" borderId="6" xfId="1" applyFont="1" applyFill="1" applyBorder="1"/>
    <xf numFmtId="0" fontId="4" fillId="4" borderId="0" xfId="1" applyFont="1" applyFill="1" applyBorder="1"/>
    <xf numFmtId="0" fontId="7" fillId="4" borderId="0" xfId="1" applyFont="1" applyFill="1" applyBorder="1"/>
    <xf numFmtId="165" fontId="7" fillId="4" borderId="0" xfId="1" applyNumberFormat="1" applyFont="1" applyFill="1" applyBorder="1" applyAlignment="1">
      <alignment horizontal="left" vertical="center"/>
    </xf>
    <xf numFmtId="165" fontId="7" fillId="4" borderId="0" xfId="1" applyNumberFormat="1" applyFont="1" applyFill="1" applyBorder="1" applyAlignment="1">
      <alignment horizontal="right" vertical="center"/>
    </xf>
    <xf numFmtId="0" fontId="4" fillId="4" borderId="7" xfId="1" applyFont="1" applyFill="1" applyBorder="1"/>
    <xf numFmtId="1" fontId="3" fillId="0" borderId="0" xfId="1" applyNumberFormat="1" applyFont="1"/>
    <xf numFmtId="0" fontId="4" fillId="4" borderId="0" xfId="1" applyFont="1" applyFill="1" applyBorder="1" applyAlignment="1"/>
    <xf numFmtId="2" fontId="10" fillId="4" borderId="0" xfId="1" applyNumberFormat="1" applyFont="1" applyFill="1" applyBorder="1" applyAlignment="1">
      <alignment horizontal="right" vertical="center"/>
    </xf>
    <xf numFmtId="0" fontId="3" fillId="4" borderId="0" xfId="1" applyFont="1" applyFill="1" applyBorder="1" applyAlignment="1"/>
    <xf numFmtId="166" fontId="4" fillId="4" borderId="0" xfId="1" applyNumberFormat="1" applyFont="1" applyFill="1" applyBorder="1" applyAlignment="1">
      <alignment horizontal="right" vertical="center"/>
    </xf>
    <xf numFmtId="49" fontId="13" fillId="0" borderId="0" xfId="1" applyNumberFormat="1" applyFont="1" applyFill="1"/>
    <xf numFmtId="0" fontId="3" fillId="3" borderId="0" xfId="1" applyFont="1" applyFill="1" applyBorder="1" applyAlignment="1"/>
    <xf numFmtId="49" fontId="14" fillId="0" borderId="0" xfId="1" applyNumberFormat="1" applyFont="1" applyFill="1"/>
    <xf numFmtId="0" fontId="15" fillId="0" borderId="0" xfId="1" applyFont="1" applyFill="1" applyBorder="1" applyAlignment="1">
      <alignment horizontal="center"/>
    </xf>
    <xf numFmtId="0" fontId="5" fillId="3" borderId="0" xfId="1" applyFont="1" applyFill="1" applyBorder="1" applyAlignment="1"/>
    <xf numFmtId="0" fontId="3" fillId="0" borderId="0" xfId="1" applyFont="1"/>
    <xf numFmtId="49" fontId="14" fillId="0" borderId="8" xfId="1" applyNumberFormat="1" applyFont="1" applyFill="1" applyBorder="1"/>
    <xf numFmtId="49" fontId="17" fillId="0" borderId="0" xfId="1" applyNumberFormat="1" applyFont="1" applyFill="1" applyAlignment="1">
      <alignment horizontal="left"/>
    </xf>
    <xf numFmtId="49" fontId="2" fillId="0" borderId="0" xfId="1" applyNumberFormat="1" applyFont="1" applyFill="1" applyAlignment="1">
      <alignment horizontal="left"/>
    </xf>
    <xf numFmtId="49" fontId="13" fillId="0" borderId="0" xfId="1" applyNumberFormat="1" applyFont="1" applyFill="1" applyBorder="1" applyAlignment="1">
      <alignment horizontal="left"/>
    </xf>
    <xf numFmtId="49" fontId="14" fillId="0" borderId="0" xfId="1" applyNumberFormat="1" applyFont="1" applyFill="1" applyBorder="1" applyAlignment="1">
      <alignment horizontal="left"/>
    </xf>
    <xf numFmtId="0" fontId="18" fillId="0" borderId="0" xfId="0" applyFont="1" applyAlignment="1">
      <alignment vertical="center" wrapText="1"/>
    </xf>
    <xf numFmtId="49" fontId="14" fillId="0" borderId="0" xfId="1" applyNumberFormat="1" applyFont="1" applyFill="1" applyAlignment="1">
      <alignment horizontal="left"/>
    </xf>
    <xf numFmtId="0" fontId="2" fillId="5" borderId="0" xfId="1" applyFont="1" applyFill="1" applyBorder="1"/>
    <xf numFmtId="0" fontId="2" fillId="4" borderId="0" xfId="1" applyFont="1" applyFill="1" applyBorder="1" applyProtection="1"/>
    <xf numFmtId="0" fontId="6" fillId="4" borderId="0" xfId="1" applyFont="1" applyFill="1" applyBorder="1" applyProtection="1"/>
    <xf numFmtId="0" fontId="4" fillId="4" borderId="0" xfId="1" applyFont="1" applyFill="1" applyBorder="1" applyProtection="1"/>
    <xf numFmtId="166" fontId="4" fillId="4" borderId="0" xfId="1" applyNumberFormat="1" applyFont="1" applyFill="1" applyBorder="1" applyAlignment="1" applyProtection="1">
      <alignment horizontal="right" vertical="center"/>
    </xf>
    <xf numFmtId="2" fontId="10" fillId="4" borderId="0" xfId="1" applyNumberFormat="1" applyFont="1" applyFill="1" applyBorder="1" applyAlignment="1" applyProtection="1">
      <alignment horizontal="right" vertical="center"/>
    </xf>
    <xf numFmtId="165" fontId="10" fillId="4" borderId="0" xfId="1" applyNumberFormat="1" applyFont="1" applyFill="1" applyBorder="1" applyAlignment="1" applyProtection="1">
      <alignment horizontal="left" vertical="center"/>
    </xf>
    <xf numFmtId="165" fontId="10" fillId="4" borderId="0" xfId="1" applyNumberFormat="1" applyFont="1" applyFill="1" applyBorder="1" applyAlignment="1" applyProtection="1">
      <alignment horizontal="right" vertical="center"/>
    </xf>
    <xf numFmtId="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164" fontId="3" fillId="0" borderId="0" xfId="0" applyNumberFormat="1" applyFont="1" applyAlignment="1">
      <alignment vertical="center" wrapText="1"/>
    </xf>
    <xf numFmtId="0" fontId="19" fillId="0" borderId="0" xfId="2" applyFont="1" applyAlignment="1">
      <alignment vertical="center" wrapText="1"/>
    </xf>
    <xf numFmtId="0" fontId="6" fillId="0" borderId="0" xfId="1" applyFont="1" applyFill="1" applyBorder="1" applyAlignment="1"/>
    <xf numFmtId="168" fontId="2" fillId="0" borderId="0" xfId="1" applyNumberFormat="1" applyFont="1" applyFill="1" applyBorder="1"/>
    <xf numFmtId="168" fontId="2" fillId="5" borderId="0" xfId="1" applyNumberFormat="1" applyFont="1" applyFill="1" applyBorder="1"/>
    <xf numFmtId="0" fontId="10" fillId="4" borderId="0" xfId="1" applyNumberFormat="1" applyFont="1" applyFill="1" applyBorder="1" applyAlignment="1" applyProtection="1">
      <alignment horizontal="center" vertical="center"/>
    </xf>
    <xf numFmtId="164" fontId="10" fillId="4" borderId="0" xfId="1" applyNumberFormat="1" applyFont="1" applyFill="1" applyBorder="1" applyAlignment="1" applyProtection="1">
      <alignment horizontal="left" vertical="center"/>
    </xf>
    <xf numFmtId="0" fontId="2" fillId="4" borderId="0" xfId="1" applyFont="1" applyFill="1" applyBorder="1" applyAlignment="1" applyProtection="1">
      <alignment horizontal="center" vertical="center"/>
    </xf>
    <xf numFmtId="0" fontId="2" fillId="4" borderId="9" xfId="1" applyFont="1" applyFill="1" applyBorder="1" applyProtection="1"/>
    <xf numFmtId="0" fontId="2" fillId="4" borderId="10" xfId="1" applyFont="1" applyFill="1" applyBorder="1"/>
    <xf numFmtId="0" fontId="2" fillId="4" borderId="10" xfId="1" applyFont="1" applyFill="1" applyBorder="1" applyProtection="1"/>
    <xf numFmtId="0" fontId="2" fillId="4" borderId="11" xfId="1" applyFont="1" applyFill="1" applyBorder="1"/>
    <xf numFmtId="2" fontId="2" fillId="0" borderId="0" xfId="1" applyNumberFormat="1" applyFont="1" applyAlignment="1">
      <alignment horizontal="right"/>
    </xf>
    <xf numFmtId="166" fontId="6" fillId="4" borderId="0" xfId="1" applyNumberFormat="1" applyFont="1" applyFill="1" applyBorder="1" applyAlignment="1">
      <alignment horizontal="center" vertical="center"/>
    </xf>
    <xf numFmtId="166" fontId="10" fillId="4" borderId="0" xfId="1" applyNumberFormat="1" applyFont="1" applyFill="1" applyBorder="1"/>
    <xf numFmtId="0" fontId="20" fillId="4" borderId="12" xfId="1" applyFont="1" applyFill="1" applyBorder="1" applyAlignment="1">
      <alignment vertical="center"/>
    </xf>
    <xf numFmtId="169" fontId="22" fillId="4" borderId="0" xfId="1" applyNumberFormat="1" applyFont="1" applyFill="1" applyBorder="1" applyAlignment="1">
      <alignment vertical="center"/>
    </xf>
    <xf numFmtId="0" fontId="20" fillId="4" borderId="0" xfId="1" applyFont="1" applyFill="1" applyBorder="1" applyAlignment="1">
      <alignment vertical="center"/>
    </xf>
    <xf numFmtId="0" fontId="7" fillId="4" borderId="6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center" vertical="center"/>
    </xf>
    <xf numFmtId="166" fontId="10" fillId="4" borderId="6" xfId="1" applyNumberFormat="1" applyFont="1" applyFill="1" applyBorder="1" applyAlignment="1"/>
    <xf numFmtId="166" fontId="10" fillId="4" borderId="0" xfId="1" applyNumberFormat="1" applyFont="1" applyFill="1" applyBorder="1" applyAlignment="1"/>
    <xf numFmtId="0" fontId="2" fillId="4" borderId="17" xfId="1" applyFont="1" applyFill="1" applyBorder="1"/>
    <xf numFmtId="0" fontId="2" fillId="4" borderId="18" xfId="1" applyFont="1" applyFill="1" applyBorder="1"/>
    <xf numFmtId="165" fontId="2" fillId="4" borderId="18" xfId="1" applyNumberFormat="1" applyFont="1" applyFill="1" applyBorder="1"/>
    <xf numFmtId="0" fontId="2" fillId="4" borderId="19" xfId="1" applyFont="1" applyFill="1" applyBorder="1"/>
    <xf numFmtId="0" fontId="2" fillId="4" borderId="12" xfId="1" applyFont="1" applyFill="1" applyBorder="1"/>
    <xf numFmtId="0" fontId="2" fillId="0" borderId="0" xfId="1" applyFont="1" applyFill="1" applyAlignment="1">
      <alignment horizontal="right"/>
    </xf>
    <xf numFmtId="166" fontId="23" fillId="4" borderId="0" xfId="1" applyNumberFormat="1" applyFont="1" applyFill="1" applyBorder="1"/>
    <xf numFmtId="0" fontId="4" fillId="4" borderId="0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165" fontId="6" fillId="4" borderId="6" xfId="1" applyNumberFormat="1" applyFont="1" applyFill="1" applyBorder="1" applyAlignment="1">
      <alignment horizontal="left" vertical="center"/>
    </xf>
    <xf numFmtId="166" fontId="10" fillId="4" borderId="0" xfId="1" applyNumberFormat="1" applyFont="1" applyFill="1" applyBorder="1" applyAlignment="1" applyProtection="1">
      <alignment horizontal="right"/>
    </xf>
    <xf numFmtId="0" fontId="2" fillId="2" borderId="0" xfId="1" applyNumberFormat="1" applyFont="1" applyFill="1" applyBorder="1"/>
    <xf numFmtId="2" fontId="2" fillId="0" borderId="0" xfId="1" applyNumberFormat="1" applyFont="1" applyFill="1" applyBorder="1"/>
    <xf numFmtId="166" fontId="6" fillId="4" borderId="6" xfId="1" applyNumberFormat="1" applyFont="1" applyFill="1" applyBorder="1" applyAlignment="1">
      <alignment horizontal="left" vertical="center"/>
    </xf>
    <xf numFmtId="166" fontId="6" fillId="4" borderId="0" xfId="1" applyNumberFormat="1" applyFont="1" applyFill="1" applyBorder="1" applyAlignment="1">
      <alignment horizontal="left" vertical="center"/>
    </xf>
    <xf numFmtId="166" fontId="10" fillId="4" borderId="0" xfId="1" applyNumberFormat="1" applyFont="1" applyFill="1" applyBorder="1" applyAlignment="1">
      <alignment horizontal="right"/>
    </xf>
    <xf numFmtId="17" fontId="3" fillId="4" borderId="0" xfId="1" applyNumberFormat="1" applyFont="1" applyFill="1" applyBorder="1" applyAlignment="1">
      <alignment horizontal="left" vertical="center"/>
    </xf>
    <xf numFmtId="17" fontId="5" fillId="3" borderId="0" xfId="1" applyNumberFormat="1" applyFont="1" applyFill="1" applyBorder="1" applyAlignment="1">
      <alignment horizontal="left" vertical="center"/>
    </xf>
    <xf numFmtId="166" fontId="6" fillId="4" borderId="6" xfId="1" applyNumberFormat="1" applyFont="1" applyFill="1" applyBorder="1" applyAlignment="1">
      <alignment horizontal="center" vertical="center"/>
    </xf>
    <xf numFmtId="166" fontId="25" fillId="4" borderId="0" xfId="1" applyNumberFormat="1" applyFont="1" applyFill="1" applyBorder="1" applyAlignment="1">
      <alignment horizontal="right" vertical="center"/>
    </xf>
    <xf numFmtId="0" fontId="26" fillId="4" borderId="0" xfId="1" applyFont="1" applyFill="1" applyBorder="1" applyAlignment="1">
      <alignment vertical="center"/>
    </xf>
    <xf numFmtId="166" fontId="26" fillId="4" borderId="0" xfId="1" applyNumberFormat="1" applyFont="1" applyFill="1" applyBorder="1" applyAlignment="1">
      <alignment vertical="center"/>
    </xf>
    <xf numFmtId="2" fontId="25" fillId="4" borderId="0" xfId="1" applyNumberFormat="1" applyFont="1" applyFill="1" applyBorder="1" applyAlignment="1">
      <alignment horizontal="center" vertical="center"/>
    </xf>
    <xf numFmtId="165" fontId="25" fillId="4" borderId="0" xfId="1" applyNumberFormat="1" applyFont="1" applyFill="1" applyBorder="1" applyAlignment="1">
      <alignment horizontal="center" vertical="center"/>
    </xf>
    <xf numFmtId="0" fontId="2" fillId="4" borderId="23" xfId="1" applyFont="1" applyFill="1" applyBorder="1"/>
    <xf numFmtId="0" fontId="2" fillId="4" borderId="24" xfId="1" applyFont="1" applyFill="1" applyBorder="1"/>
    <xf numFmtId="0" fontId="2" fillId="4" borderId="25" xfId="1" applyFont="1" applyFill="1" applyBorder="1"/>
    <xf numFmtId="0" fontId="7" fillId="4" borderId="0" xfId="1" applyFont="1" applyFill="1" applyAlignment="1">
      <alignment vertical="center"/>
    </xf>
    <xf numFmtId="0" fontId="4" fillId="4" borderId="0" xfId="1" applyFont="1" applyFill="1"/>
    <xf numFmtId="0" fontId="7" fillId="4" borderId="0" xfId="1" applyFont="1" applyFill="1" applyBorder="1" applyAlignment="1">
      <alignment vertical="center"/>
    </xf>
    <xf numFmtId="0" fontId="2" fillId="4" borderId="0" xfId="1" applyFont="1" applyFill="1" applyBorder="1" applyAlignment="1">
      <alignment wrapText="1"/>
    </xf>
    <xf numFmtId="0" fontId="5" fillId="3" borderId="0" xfId="1" applyFont="1" applyFill="1" applyBorder="1" applyAlignment="1">
      <alignment wrapText="1"/>
    </xf>
    <xf numFmtId="0" fontId="26" fillId="4" borderId="6" xfId="1" applyFont="1" applyFill="1" applyBorder="1"/>
    <xf numFmtId="0" fontId="6" fillId="4" borderId="0" xfId="1" applyFont="1" applyFill="1" applyBorder="1" applyAlignment="1">
      <alignment horizontal="left" wrapText="1"/>
    </xf>
    <xf numFmtId="0" fontId="2" fillId="7" borderId="0" xfId="1" applyFont="1" applyFill="1"/>
    <xf numFmtId="0" fontId="7" fillId="7" borderId="0" xfId="1" applyFont="1" applyFill="1" applyAlignment="1">
      <alignment vertical="center"/>
    </xf>
    <xf numFmtId="0" fontId="4" fillId="7" borderId="0" xfId="1" applyFont="1" applyFill="1"/>
    <xf numFmtId="0" fontId="7" fillId="7" borderId="0" xfId="1" applyFont="1" applyFill="1" applyBorder="1" applyAlignment="1">
      <alignment vertical="center"/>
    </xf>
    <xf numFmtId="0" fontId="7" fillId="7" borderId="0" xfId="1" applyFont="1" applyFill="1" applyBorder="1" applyAlignment="1">
      <alignment horizontal="left" vertical="center"/>
    </xf>
    <xf numFmtId="0" fontId="2" fillId="8" borderId="0" xfId="1" applyFont="1" applyFill="1" applyBorder="1" applyAlignment="1">
      <alignment wrapText="1"/>
    </xf>
    <xf numFmtId="0" fontId="2" fillId="4" borderId="6" xfId="1" applyFont="1" applyFill="1" applyBorder="1" applyAlignment="1">
      <alignment vertical="center"/>
    </xf>
    <xf numFmtId="0" fontId="2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horizontal="left" vertical="center"/>
    </xf>
    <xf numFmtId="0" fontId="20" fillId="4" borderId="7" xfId="1" applyFont="1" applyFill="1" applyBorder="1" applyAlignment="1">
      <alignment horizontal="left" vertical="center"/>
    </xf>
    <xf numFmtId="164" fontId="2" fillId="4" borderId="0" xfId="1" applyNumberFormat="1" applyFont="1" applyFill="1" applyAlignment="1">
      <alignment horizontal="right"/>
    </xf>
    <xf numFmtId="164" fontId="3" fillId="4" borderId="0" xfId="1" applyNumberFormat="1" applyFont="1" applyFill="1"/>
    <xf numFmtId="165" fontId="2" fillId="4" borderId="0" xfId="1" applyNumberFormat="1" applyFont="1" applyFill="1"/>
    <xf numFmtId="2" fontId="2" fillId="4" borderId="0" xfId="1" applyNumberFormat="1" applyFont="1" applyFill="1"/>
    <xf numFmtId="0" fontId="2" fillId="4" borderId="0" xfId="1" applyNumberFormat="1" applyFont="1" applyFill="1"/>
    <xf numFmtId="14" fontId="2" fillId="4" borderId="0" xfId="1" applyNumberFormat="1" applyFont="1" applyFill="1"/>
    <xf numFmtId="0" fontId="20" fillId="4" borderId="14" xfId="1" applyFont="1" applyFill="1" applyBorder="1" applyAlignment="1">
      <alignment horizontal="right" vertical="center"/>
    </xf>
    <xf numFmtId="0" fontId="20" fillId="4" borderId="0" xfId="1" applyFont="1" applyFill="1" applyBorder="1" applyAlignment="1">
      <alignment horizontal="right" vertical="center"/>
    </xf>
    <xf numFmtId="0" fontId="20" fillId="4" borderId="24" xfId="1" applyFont="1" applyFill="1" applyBorder="1" applyAlignment="1">
      <alignment horizontal="right" vertical="center"/>
    </xf>
    <xf numFmtId="0" fontId="10" fillId="0" borderId="30" xfId="1" applyNumberFormat="1" applyFont="1" applyFill="1" applyBorder="1" applyAlignment="1">
      <alignment horizontal="center" vertical="center"/>
    </xf>
    <xf numFmtId="165" fontId="20" fillId="4" borderId="32" xfId="1" applyNumberFormat="1" applyFont="1" applyFill="1" applyBorder="1" applyAlignment="1">
      <alignment horizontal="left" vertical="center"/>
    </xf>
    <xf numFmtId="14" fontId="2" fillId="4" borderId="0" xfId="1" quotePrefix="1" applyNumberFormat="1" applyFont="1" applyFill="1"/>
    <xf numFmtId="0" fontId="20" fillId="4" borderId="18" xfId="1" applyFont="1" applyFill="1" applyBorder="1" applyAlignment="1">
      <alignment horizontal="center" vertical="center" wrapText="1"/>
    </xf>
    <xf numFmtId="165" fontId="20" fillId="4" borderId="20" xfId="1" applyNumberFormat="1" applyFont="1" applyFill="1" applyBorder="1" applyAlignment="1">
      <alignment horizontal="left" vertical="center"/>
    </xf>
    <xf numFmtId="0" fontId="31" fillId="4" borderId="0" xfId="1" applyFont="1" applyFill="1" applyBorder="1" applyAlignment="1"/>
    <xf numFmtId="0" fontId="32" fillId="4" borderId="0" xfId="1" applyFont="1" applyFill="1" applyBorder="1" applyAlignment="1"/>
    <xf numFmtId="0" fontId="20" fillId="4" borderId="32" xfId="1" applyFont="1" applyFill="1" applyBorder="1" applyAlignment="1">
      <alignment horizontal="right" vertical="center"/>
    </xf>
    <xf numFmtId="0" fontId="20" fillId="4" borderId="18" xfId="1" applyFont="1" applyFill="1" applyBorder="1" applyAlignment="1">
      <alignment horizontal="right" vertical="center"/>
    </xf>
    <xf numFmtId="0" fontId="4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2" fillId="9" borderId="6" xfId="1" applyFont="1" applyFill="1" applyBorder="1" applyAlignment="1">
      <alignment vertical="center"/>
    </xf>
    <xf numFmtId="164" fontId="2" fillId="0" borderId="0" xfId="1" applyNumberFormat="1" applyFont="1" applyFill="1" applyAlignment="1">
      <alignment horizontal="right"/>
    </xf>
    <xf numFmtId="164" fontId="3" fillId="0" borderId="0" xfId="1" applyNumberFormat="1" applyFont="1" applyFill="1"/>
    <xf numFmtId="165" fontId="2" fillId="0" borderId="0" xfId="1" applyNumberFormat="1" applyFont="1" applyFill="1"/>
    <xf numFmtId="2" fontId="2" fillId="0" borderId="0" xfId="1" applyNumberFormat="1" applyFont="1" applyFill="1"/>
    <xf numFmtId="0" fontId="2" fillId="0" borderId="6" xfId="1" applyFont="1" applyFill="1" applyBorder="1" applyAlignment="1">
      <alignment vertical="center"/>
    </xf>
    <xf numFmtId="0" fontId="2" fillId="10" borderId="0" xfId="1" applyFont="1" applyFill="1"/>
    <xf numFmtId="164" fontId="2" fillId="10" borderId="0" xfId="1" applyNumberFormat="1" applyFont="1" applyFill="1" applyAlignment="1">
      <alignment horizontal="right"/>
    </xf>
    <xf numFmtId="164" fontId="3" fillId="10" borderId="0" xfId="1" applyNumberFormat="1" applyFont="1" applyFill="1"/>
    <xf numFmtId="165" fontId="2" fillId="10" borderId="0" xfId="1" applyNumberFormat="1" applyFont="1" applyFill="1"/>
    <xf numFmtId="2" fontId="2" fillId="10" borderId="0" xfId="1" applyNumberFormat="1" applyFont="1" applyFill="1"/>
    <xf numFmtId="0" fontId="2" fillId="10" borderId="0" xfId="1" applyNumberFormat="1" applyFont="1" applyFill="1"/>
    <xf numFmtId="14" fontId="2" fillId="10" borderId="0" xfId="1" applyNumberFormat="1" applyFont="1" applyFill="1"/>
    <xf numFmtId="0" fontId="4" fillId="10" borderId="0" xfId="1" applyFont="1" applyFill="1" applyAlignment="1"/>
    <xf numFmtId="0" fontId="2" fillId="0" borderId="36" xfId="1" applyFont="1" applyFill="1" applyBorder="1"/>
    <xf numFmtId="0" fontId="2" fillId="4" borderId="37" xfId="1" applyFont="1" applyFill="1" applyBorder="1"/>
    <xf numFmtId="0" fontId="6" fillId="4" borderId="37" xfId="1" applyFont="1" applyFill="1" applyBorder="1"/>
    <xf numFmtId="166" fontId="4" fillId="4" borderId="37" xfId="1" applyNumberFormat="1" applyFont="1" applyFill="1" applyBorder="1" applyAlignment="1"/>
    <xf numFmtId="2" fontId="7" fillId="4" borderId="37" xfId="1" applyNumberFormat="1" applyFont="1" applyFill="1" applyBorder="1" applyAlignment="1">
      <alignment horizontal="right" vertical="center"/>
    </xf>
    <xf numFmtId="165" fontId="7" fillId="4" borderId="37" xfId="1" applyNumberFormat="1" applyFont="1" applyFill="1" applyBorder="1" applyAlignment="1"/>
    <xf numFmtId="165" fontId="7" fillId="4" borderId="37" xfId="1" applyNumberFormat="1" applyFont="1" applyFill="1" applyBorder="1" applyAlignment="1">
      <alignment horizontal="right" vertical="center"/>
    </xf>
    <xf numFmtId="0" fontId="2" fillId="4" borderId="38" xfId="1" applyFont="1" applyFill="1" applyBorder="1"/>
    <xf numFmtId="166" fontId="4" fillId="3" borderId="0" xfId="1" applyNumberFormat="1" applyFont="1" applyFill="1" applyAlignment="1"/>
    <xf numFmtId="2" fontId="7" fillId="3" borderId="0" xfId="1" applyNumberFormat="1" applyFont="1" applyFill="1" applyAlignment="1">
      <alignment horizontal="right" vertical="center"/>
    </xf>
    <xf numFmtId="165" fontId="7" fillId="3" borderId="0" xfId="1" applyNumberFormat="1" applyFont="1" applyFill="1" applyAlignment="1"/>
    <xf numFmtId="165" fontId="7" fillId="3" borderId="0" xfId="1" applyNumberFormat="1" applyFont="1" applyFill="1" applyAlignment="1">
      <alignment horizontal="right" vertical="center"/>
    </xf>
    <xf numFmtId="168" fontId="2" fillId="0" borderId="0" xfId="1" applyNumberFormat="1" applyFont="1" applyFill="1" applyBorder="1" applyAlignment="1" applyProtection="1">
      <alignment horizontal="center"/>
      <protection locked="0"/>
    </xf>
    <xf numFmtId="0" fontId="20" fillId="4" borderId="0" xfId="1" applyFont="1" applyFill="1" applyBorder="1" applyAlignment="1">
      <alignment horizontal="center" vertical="center"/>
    </xf>
    <xf numFmtId="0" fontId="2" fillId="4" borderId="0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left" vertical="center"/>
    </xf>
    <xf numFmtId="0" fontId="6" fillId="4" borderId="6" xfId="1" applyFont="1" applyFill="1" applyBorder="1" applyAlignment="1">
      <alignment horizontal="left" vertical="center"/>
    </xf>
    <xf numFmtId="165" fontId="7" fillId="11" borderId="37" xfId="1" applyNumberFormat="1" applyFont="1" applyFill="1" applyBorder="1" applyAlignment="1">
      <alignment horizontal="right" vertical="center"/>
    </xf>
    <xf numFmtId="165" fontId="7" fillId="11" borderId="37" xfId="1" applyNumberFormat="1" applyFont="1" applyFill="1" applyBorder="1" applyAlignment="1"/>
    <xf numFmtId="2" fontId="7" fillId="11" borderId="37" xfId="1" applyNumberFormat="1" applyFont="1" applyFill="1" applyBorder="1" applyAlignment="1">
      <alignment horizontal="right" vertical="center"/>
    </xf>
    <xf numFmtId="166" fontId="4" fillId="11" borderId="37" xfId="1" applyNumberFormat="1" applyFont="1" applyFill="1" applyBorder="1" applyAlignment="1"/>
    <xf numFmtId="0" fontId="4" fillId="11" borderId="0" xfId="1" applyFont="1" applyFill="1" applyBorder="1" applyAlignment="1">
      <alignment horizontal="center" vertical="center"/>
    </xf>
    <xf numFmtId="0" fontId="7" fillId="11" borderId="0" xfId="1" applyFont="1" applyFill="1" applyBorder="1" applyAlignment="1">
      <alignment horizontal="center" vertical="center"/>
    </xf>
    <xf numFmtId="0" fontId="4" fillId="11" borderId="0" xfId="1" applyFont="1" applyFill="1" applyBorder="1"/>
    <xf numFmtId="0" fontId="4" fillId="11" borderId="7" xfId="1" applyFont="1" applyFill="1" applyBorder="1"/>
    <xf numFmtId="165" fontId="10" fillId="11" borderId="0" xfId="1" applyNumberFormat="1" applyFont="1" applyFill="1" applyBorder="1" applyAlignment="1" applyProtection="1">
      <alignment horizontal="right" vertical="center"/>
    </xf>
    <xf numFmtId="164" fontId="10" fillId="11" borderId="0" xfId="1" applyNumberFormat="1" applyFont="1" applyFill="1" applyBorder="1" applyAlignment="1" applyProtection="1">
      <alignment horizontal="left" vertical="center"/>
    </xf>
    <xf numFmtId="0" fontId="10" fillId="11" borderId="0" xfId="1" applyNumberFormat="1" applyFont="1" applyFill="1" applyBorder="1" applyAlignment="1" applyProtection="1">
      <alignment horizontal="center" vertical="center"/>
    </xf>
    <xf numFmtId="0" fontId="2" fillId="11" borderId="38" xfId="1" applyFont="1" applyFill="1" applyBorder="1"/>
    <xf numFmtId="0" fontId="2" fillId="11" borderId="37" xfId="1" applyFont="1" applyFill="1" applyBorder="1"/>
    <xf numFmtId="0" fontId="6" fillId="11" borderId="37" xfId="1" applyFont="1" applyFill="1" applyBorder="1"/>
    <xf numFmtId="0" fontId="2" fillId="11" borderId="36" xfId="1" applyFont="1" applyFill="1" applyBorder="1"/>
    <xf numFmtId="0" fontId="20" fillId="11" borderId="7" xfId="1" applyFont="1" applyFill="1" applyBorder="1" applyAlignment="1">
      <alignment horizontal="left" vertical="center"/>
    </xf>
    <xf numFmtId="0" fontId="20" fillId="11" borderId="0" xfId="1" applyFont="1" applyFill="1" applyBorder="1" applyAlignment="1">
      <alignment horizontal="left" vertical="center"/>
    </xf>
    <xf numFmtId="0" fontId="2" fillId="11" borderId="0" xfId="1" applyFont="1" applyFill="1" applyBorder="1" applyAlignment="1">
      <alignment vertical="center"/>
    </xf>
    <xf numFmtId="0" fontId="6" fillId="11" borderId="0" xfId="1" applyFont="1" applyFill="1" applyBorder="1" applyAlignment="1">
      <alignment vertical="center"/>
    </xf>
    <xf numFmtId="0" fontId="2" fillId="11" borderId="6" xfId="1" applyFont="1" applyFill="1" applyBorder="1" applyAlignment="1">
      <alignment vertical="center"/>
    </xf>
    <xf numFmtId="0" fontId="2" fillId="11" borderId="0" xfId="1" applyFont="1" applyFill="1" applyBorder="1"/>
    <xf numFmtId="0" fontId="31" fillId="11" borderId="0" xfId="1" applyFont="1" applyFill="1" applyBorder="1" applyAlignment="1"/>
    <xf numFmtId="0" fontId="32" fillId="11" borderId="0" xfId="1" applyFont="1" applyFill="1" applyBorder="1" applyAlignment="1"/>
    <xf numFmtId="0" fontId="2" fillId="11" borderId="7" xfId="1" applyFont="1" applyFill="1" applyBorder="1"/>
    <xf numFmtId="0" fontId="2" fillId="11" borderId="0" xfId="1" applyFont="1" applyFill="1" applyBorder="1" applyAlignment="1">
      <alignment horizontal="center" vertical="center"/>
    </xf>
    <xf numFmtId="0" fontId="6" fillId="11" borderId="0" xfId="1" applyFont="1" applyFill="1" applyBorder="1" applyAlignment="1">
      <alignment horizontal="left" wrapText="1"/>
    </xf>
    <xf numFmtId="0" fontId="2" fillId="11" borderId="0" xfId="1" applyFont="1" applyFill="1" applyBorder="1" applyProtection="1"/>
    <xf numFmtId="0" fontId="2" fillId="11" borderId="4" xfId="1" applyFont="1" applyFill="1" applyBorder="1"/>
    <xf numFmtId="0" fontId="2" fillId="11" borderId="25" xfId="1" applyFont="1" applyFill="1" applyBorder="1"/>
    <xf numFmtId="0" fontId="2" fillId="11" borderId="24" xfId="1" applyFont="1" applyFill="1" applyBorder="1"/>
    <xf numFmtId="0" fontId="2" fillId="11" borderId="23" xfId="1" applyFont="1" applyFill="1" applyBorder="1"/>
    <xf numFmtId="0" fontId="6" fillId="11" borderId="0" xfId="1" applyFont="1" applyFill="1" applyBorder="1" applyAlignment="1">
      <alignment horizontal="center" vertical="center"/>
    </xf>
    <xf numFmtId="0" fontId="2" fillId="11" borderId="12" xfId="1" applyFont="1" applyFill="1" applyBorder="1"/>
    <xf numFmtId="0" fontId="2" fillId="11" borderId="19" xfId="1" applyFont="1" applyFill="1" applyBorder="1"/>
    <xf numFmtId="0" fontId="2" fillId="11" borderId="18" xfId="1" applyFont="1" applyFill="1" applyBorder="1"/>
    <xf numFmtId="165" fontId="2" fillId="11" borderId="18" xfId="1" applyNumberFormat="1" applyFont="1" applyFill="1" applyBorder="1"/>
    <xf numFmtId="0" fontId="2" fillId="11" borderId="17" xfId="1" applyFont="1" applyFill="1" applyBorder="1"/>
    <xf numFmtId="0" fontId="20" fillId="11" borderId="0" xfId="1" applyFont="1" applyFill="1" applyBorder="1" applyAlignment="1">
      <alignment vertical="center"/>
    </xf>
    <xf numFmtId="169" fontId="22" fillId="11" borderId="0" xfId="1" applyNumberFormat="1" applyFont="1" applyFill="1" applyBorder="1" applyAlignment="1">
      <alignment vertical="center"/>
    </xf>
    <xf numFmtId="0" fontId="20" fillId="11" borderId="12" xfId="1" applyFont="1" applyFill="1" applyBorder="1" applyAlignment="1">
      <alignment vertical="center"/>
    </xf>
    <xf numFmtId="0" fontId="2" fillId="11" borderId="10" xfId="1" applyFont="1" applyFill="1" applyBorder="1"/>
    <xf numFmtId="0" fontId="2" fillId="11" borderId="10" xfId="1" applyFont="1" applyFill="1" applyBorder="1" applyProtection="1"/>
    <xf numFmtId="0" fontId="2" fillId="11" borderId="9" xfId="1" applyFont="1" applyFill="1" applyBorder="1" applyProtection="1"/>
    <xf numFmtId="0" fontId="2" fillId="11" borderId="0" xfId="1" applyFont="1" applyFill="1" applyBorder="1" applyAlignment="1" applyProtection="1">
      <alignment horizontal="center" vertical="center"/>
    </xf>
    <xf numFmtId="0" fontId="2" fillId="11" borderId="5" xfId="1" applyFont="1" applyFill="1" applyBorder="1"/>
    <xf numFmtId="0" fontId="40" fillId="11" borderId="11" xfId="1" applyFont="1" applyFill="1" applyBorder="1"/>
    <xf numFmtId="0" fontId="40" fillId="11" borderId="10" xfId="1" applyFont="1" applyFill="1" applyBorder="1"/>
    <xf numFmtId="0" fontId="2" fillId="13" borderId="6" xfId="1" applyFont="1" applyFill="1" applyBorder="1" applyAlignment="1">
      <alignment vertical="center"/>
    </xf>
    <xf numFmtId="0" fontId="42" fillId="11" borderId="0" xfId="1" applyFont="1" applyFill="1" applyBorder="1" applyAlignment="1">
      <alignment horizontal="left" vertical="center"/>
    </xf>
    <xf numFmtId="165" fontId="42" fillId="11" borderId="20" xfId="1" applyNumberFormat="1" applyFont="1" applyFill="1" applyBorder="1" applyAlignment="1">
      <alignment horizontal="left" vertical="center"/>
    </xf>
    <xf numFmtId="165" fontId="42" fillId="11" borderId="32" xfId="1" applyNumberFormat="1" applyFont="1" applyFill="1" applyBorder="1" applyAlignment="1">
      <alignment horizontal="left" vertical="center"/>
    </xf>
    <xf numFmtId="0" fontId="42" fillId="11" borderId="24" xfId="1" applyFont="1" applyFill="1" applyBorder="1" applyAlignment="1">
      <alignment horizontal="center" vertical="center"/>
    </xf>
    <xf numFmtId="0" fontId="42" fillId="11" borderId="29" xfId="1" applyFont="1" applyFill="1" applyBorder="1" applyAlignment="1">
      <alignment horizontal="center" vertical="center"/>
    </xf>
    <xf numFmtId="0" fontId="42" fillId="11" borderId="6" xfId="1" applyFont="1" applyFill="1" applyBorder="1"/>
    <xf numFmtId="165" fontId="44" fillId="11" borderId="0" xfId="1" applyNumberFormat="1" applyFont="1" applyFill="1" applyBorder="1" applyAlignment="1">
      <alignment horizontal="center" vertical="center"/>
    </xf>
    <xf numFmtId="2" fontId="44" fillId="11" borderId="0" xfId="1" applyNumberFormat="1" applyFont="1" applyFill="1" applyBorder="1" applyAlignment="1">
      <alignment horizontal="center" vertical="center"/>
    </xf>
    <xf numFmtId="166" fontId="42" fillId="11" borderId="0" xfId="1" applyNumberFormat="1" applyFont="1" applyFill="1" applyBorder="1" applyAlignment="1">
      <alignment vertical="center"/>
    </xf>
    <xf numFmtId="0" fontId="42" fillId="11" borderId="0" xfId="1" applyFont="1" applyFill="1" applyBorder="1" applyAlignment="1">
      <alignment vertical="center"/>
    </xf>
    <xf numFmtId="166" fontId="44" fillId="11" borderId="0" xfId="1" applyNumberFormat="1" applyFont="1" applyFill="1" applyBorder="1" applyAlignment="1">
      <alignment horizontal="right" vertical="center"/>
    </xf>
    <xf numFmtId="166" fontId="44" fillId="11" borderId="0" xfId="1" applyNumberFormat="1" applyFont="1" applyFill="1" applyBorder="1" applyAlignment="1">
      <alignment horizontal="center" vertical="center"/>
    </xf>
    <xf numFmtId="166" fontId="44" fillId="11" borderId="6" xfId="1" applyNumberFormat="1" applyFont="1" applyFill="1" applyBorder="1" applyAlignment="1">
      <alignment horizontal="center" vertical="center"/>
    </xf>
    <xf numFmtId="165" fontId="44" fillId="11" borderId="0" xfId="1" applyNumberFormat="1" applyFont="1" applyFill="1" applyBorder="1" applyAlignment="1">
      <alignment horizontal="right" vertical="center"/>
    </xf>
    <xf numFmtId="165" fontId="44" fillId="11" borderId="0" xfId="1" applyNumberFormat="1" applyFont="1" applyFill="1" applyBorder="1" applyAlignment="1">
      <alignment horizontal="left" vertical="center"/>
    </xf>
    <xf numFmtId="2" fontId="44" fillId="11" borderId="0" xfId="1" applyNumberFormat="1" applyFont="1" applyFill="1" applyBorder="1" applyAlignment="1">
      <alignment horizontal="right" vertical="center"/>
    </xf>
    <xf numFmtId="0" fontId="42" fillId="11" borderId="0" xfId="1" applyFont="1" applyFill="1" applyBorder="1"/>
    <xf numFmtId="0" fontId="42" fillId="11" borderId="0" xfId="1" applyFont="1" applyFill="1" applyBorder="1" applyAlignment="1">
      <alignment horizontal="center"/>
    </xf>
    <xf numFmtId="166" fontId="44" fillId="11" borderId="0" xfId="1" applyNumberFormat="1" applyFont="1" applyFill="1" applyBorder="1" applyAlignment="1">
      <alignment horizontal="right"/>
    </xf>
    <xf numFmtId="166" fontId="44" fillId="11" borderId="0" xfId="1" applyNumberFormat="1" applyFont="1" applyFill="1" applyBorder="1" applyAlignment="1">
      <alignment horizontal="left" vertical="center"/>
    </xf>
    <xf numFmtId="166" fontId="44" fillId="11" borderId="6" xfId="1" applyNumberFormat="1" applyFont="1" applyFill="1" applyBorder="1" applyAlignment="1">
      <alignment horizontal="left" vertical="center"/>
    </xf>
    <xf numFmtId="166" fontId="44" fillId="11" borderId="0" xfId="1" applyNumberFormat="1" applyFont="1" applyFill="1" applyBorder="1" applyAlignment="1" applyProtection="1">
      <alignment horizontal="right"/>
    </xf>
    <xf numFmtId="0" fontId="44" fillId="11" borderId="0" xfId="1" applyFont="1" applyFill="1" applyBorder="1" applyAlignment="1">
      <alignment horizontal="left" vertical="center"/>
    </xf>
    <xf numFmtId="165" fontId="44" fillId="11" borderId="6" xfId="1" applyNumberFormat="1" applyFont="1" applyFill="1" applyBorder="1" applyAlignment="1">
      <alignment horizontal="left" vertical="center"/>
    </xf>
    <xf numFmtId="166" fontId="44" fillId="11" borderId="0" xfId="1" applyNumberFormat="1" applyFont="1" applyFill="1" applyBorder="1"/>
    <xf numFmtId="0" fontId="44" fillId="11" borderId="0" xfId="1" applyFont="1" applyFill="1" applyBorder="1"/>
    <xf numFmtId="0" fontId="44" fillId="11" borderId="6" xfId="1" applyFont="1" applyFill="1" applyBorder="1" applyAlignment="1">
      <alignment horizontal="left" vertical="center"/>
    </xf>
    <xf numFmtId="166" fontId="44" fillId="11" borderId="0" xfId="1" applyNumberFormat="1" applyFont="1" applyFill="1" applyBorder="1" applyAlignment="1"/>
    <xf numFmtId="166" fontId="44" fillId="11" borderId="6" xfId="1" applyNumberFormat="1" applyFont="1" applyFill="1" applyBorder="1" applyAlignment="1"/>
    <xf numFmtId="0" fontId="44" fillId="11" borderId="0" xfId="1" applyFont="1" applyFill="1" applyBorder="1" applyAlignment="1">
      <alignment horizontal="center" vertical="center"/>
    </xf>
    <xf numFmtId="165" fontId="44" fillId="11" borderId="0" xfId="1" applyNumberFormat="1" applyFont="1" applyFill="1" applyBorder="1" applyAlignment="1" applyProtection="1">
      <alignment horizontal="right" vertical="center"/>
    </xf>
    <xf numFmtId="165" fontId="44" fillId="11" borderId="0" xfId="1" applyNumberFormat="1" applyFont="1" applyFill="1" applyBorder="1" applyAlignment="1" applyProtection="1">
      <alignment horizontal="left" vertical="center"/>
    </xf>
    <xf numFmtId="2" fontId="44" fillId="11" borderId="0" xfId="1" applyNumberFormat="1" applyFont="1" applyFill="1" applyBorder="1" applyAlignment="1" applyProtection="1">
      <alignment horizontal="right" vertical="center"/>
    </xf>
    <xf numFmtId="0" fontId="42" fillId="11" borderId="0" xfId="1" applyFont="1" applyFill="1" applyBorder="1" applyProtection="1"/>
    <xf numFmtId="0" fontId="44" fillId="11" borderId="0" xfId="1" applyFont="1" applyFill="1" applyBorder="1" applyProtection="1"/>
    <xf numFmtId="166" fontId="42" fillId="11" borderId="0" xfId="1" applyNumberFormat="1" applyFont="1" applyFill="1" applyBorder="1" applyAlignment="1"/>
    <xf numFmtId="165" fontId="44" fillId="11" borderId="4" xfId="1" applyNumberFormat="1" applyFont="1" applyFill="1" applyBorder="1" applyAlignment="1">
      <alignment horizontal="right" vertical="center"/>
    </xf>
    <xf numFmtId="165" fontId="44" fillId="11" borderId="4" xfId="1" applyNumberFormat="1" applyFont="1" applyFill="1" applyBorder="1" applyAlignment="1">
      <alignment horizontal="left" vertical="center"/>
    </xf>
    <xf numFmtId="2" fontId="44" fillId="11" borderId="4" xfId="1" applyNumberFormat="1" applyFont="1" applyFill="1" applyBorder="1" applyAlignment="1">
      <alignment horizontal="right" vertical="center"/>
    </xf>
    <xf numFmtId="166" fontId="42" fillId="11" borderId="4" xfId="1" applyNumberFormat="1" applyFont="1" applyFill="1" applyBorder="1" applyAlignment="1"/>
    <xf numFmtId="0" fontId="42" fillId="11" borderId="4" xfId="1" applyFont="1" applyFill="1" applyBorder="1"/>
    <xf numFmtId="0" fontId="44" fillId="11" borderId="4" xfId="1" applyFont="1" applyFill="1" applyBorder="1"/>
    <xf numFmtId="0" fontId="42" fillId="11" borderId="3" xfId="1" applyFont="1" applyFill="1" applyBorder="1"/>
    <xf numFmtId="0" fontId="20" fillId="4" borderId="44" xfId="1" applyFont="1" applyFill="1" applyBorder="1" applyAlignment="1">
      <alignment horizontal="left" vertical="center"/>
    </xf>
    <xf numFmtId="0" fontId="6" fillId="4" borderId="0" xfId="1" applyFont="1" applyFill="1" applyBorder="1" applyAlignment="1">
      <alignment horizontal="right" vertical="center"/>
    </xf>
    <xf numFmtId="0" fontId="48" fillId="4" borderId="0" xfId="1" applyFont="1" applyFill="1" applyBorder="1" applyAlignment="1">
      <alignment horizontal="center"/>
    </xf>
    <xf numFmtId="170" fontId="37" fillId="11" borderId="20" xfId="1" applyNumberFormat="1" applyFont="1" applyFill="1" applyBorder="1" applyAlignment="1" applyProtection="1">
      <alignment horizontal="center" vertical="center"/>
      <protection locked="0"/>
    </xf>
    <xf numFmtId="0" fontId="37" fillId="11" borderId="20" xfId="1" applyNumberFormat="1" applyFont="1" applyFill="1" applyBorder="1" applyAlignment="1" applyProtection="1">
      <alignment horizontal="center" vertical="center"/>
      <protection locked="0"/>
    </xf>
    <xf numFmtId="0" fontId="51" fillId="11" borderId="0" xfId="1" applyFont="1" applyFill="1" applyBorder="1" applyAlignment="1">
      <alignment horizontal="left" vertical="center"/>
    </xf>
    <xf numFmtId="0" fontId="51" fillId="11" borderId="28" xfId="1" applyFont="1" applyFill="1" applyBorder="1" applyAlignment="1">
      <alignment horizontal="center"/>
    </xf>
    <xf numFmtId="1" fontId="37" fillId="11" borderId="27" xfId="1" applyNumberFormat="1" applyFont="1" applyFill="1" applyBorder="1" applyAlignment="1" applyProtection="1">
      <alignment horizontal="center" vertical="center"/>
      <protection locked="0"/>
    </xf>
    <xf numFmtId="165" fontId="37" fillId="11" borderId="26" xfId="1" applyNumberFormat="1" applyFont="1" applyFill="1" applyBorder="1" applyAlignment="1" applyProtection="1">
      <alignment horizontal="center" vertical="center"/>
      <protection locked="0"/>
    </xf>
    <xf numFmtId="0" fontId="52" fillId="11" borderId="0" xfId="1" applyFont="1" applyFill="1" applyBorder="1" applyAlignment="1">
      <alignment horizontal="left" vertical="center"/>
    </xf>
    <xf numFmtId="0" fontId="36" fillId="11" borderId="0" xfId="1" applyFont="1" applyFill="1" applyBorder="1" applyAlignment="1">
      <alignment horizontal="center"/>
    </xf>
    <xf numFmtId="0" fontId="20" fillId="11" borderId="50" xfId="1" applyFont="1" applyFill="1" applyBorder="1" applyAlignment="1">
      <alignment horizontal="right" vertical="center"/>
    </xf>
    <xf numFmtId="0" fontId="20" fillId="11" borderId="51" xfId="1" applyFont="1" applyFill="1" applyBorder="1" applyAlignment="1">
      <alignment horizontal="right" vertical="center"/>
    </xf>
    <xf numFmtId="0" fontId="20" fillId="11" borderId="52" xfId="1" applyFont="1" applyFill="1" applyBorder="1" applyAlignment="1">
      <alignment horizontal="left" vertical="center"/>
    </xf>
    <xf numFmtId="165" fontId="20" fillId="11" borderId="53" xfId="1" applyNumberFormat="1" applyFont="1" applyFill="1" applyBorder="1" applyAlignment="1">
      <alignment horizontal="left" vertical="center"/>
    </xf>
    <xf numFmtId="0" fontId="20" fillId="11" borderId="50" xfId="1" applyFont="1" applyFill="1" applyBorder="1" applyAlignment="1">
      <alignment horizontal="center" vertical="center" wrapText="1"/>
    </xf>
    <xf numFmtId="165" fontId="20" fillId="11" borderId="51" xfId="1" applyNumberFormat="1" applyFont="1" applyFill="1" applyBorder="1" applyAlignment="1">
      <alignment horizontal="left" vertical="center"/>
    </xf>
    <xf numFmtId="0" fontId="20" fillId="11" borderId="52" xfId="1" applyFont="1" applyFill="1" applyBorder="1" applyAlignment="1">
      <alignment horizontal="center" vertical="center"/>
    </xf>
    <xf numFmtId="0" fontId="20" fillId="11" borderId="54" xfId="1" applyFont="1" applyFill="1" applyBorder="1" applyAlignment="1">
      <alignment horizontal="right" vertical="center"/>
    </xf>
    <xf numFmtId="0" fontId="20" fillId="11" borderId="52" xfId="1" applyFont="1" applyFill="1" applyBorder="1" applyAlignment="1">
      <alignment horizontal="right" vertical="center"/>
    </xf>
    <xf numFmtId="0" fontId="20" fillId="11" borderId="55" xfId="1" applyFont="1" applyFill="1" applyBorder="1" applyAlignment="1">
      <alignment horizontal="right" vertical="center"/>
    </xf>
    <xf numFmtId="0" fontId="54" fillId="4" borderId="0" xfId="1" applyFont="1" applyFill="1" applyBorder="1" applyAlignment="1">
      <alignment horizontal="left" vertical="center"/>
    </xf>
    <xf numFmtId="0" fontId="38" fillId="4" borderId="41" xfId="1" applyFont="1" applyFill="1" applyBorder="1" applyAlignment="1">
      <alignment horizontal="center" vertical="center"/>
    </xf>
    <xf numFmtId="0" fontId="38" fillId="4" borderId="21" xfId="1" applyFont="1" applyFill="1" applyBorder="1" applyAlignment="1">
      <alignment horizontal="center" vertical="center"/>
    </xf>
    <xf numFmtId="166" fontId="55" fillId="11" borderId="0" xfId="1" applyNumberFormat="1" applyFont="1" applyFill="1" applyBorder="1" applyAlignment="1">
      <alignment horizontal="right" vertical="center"/>
    </xf>
    <xf numFmtId="166" fontId="55" fillId="11" borderId="0" xfId="1" applyNumberFormat="1" applyFont="1" applyFill="1" applyBorder="1" applyAlignment="1" applyProtection="1">
      <alignment horizontal="right" vertical="center"/>
    </xf>
    <xf numFmtId="166" fontId="55" fillId="11" borderId="0" xfId="1" applyNumberFormat="1" applyFont="1" applyFill="1" applyBorder="1" applyAlignment="1"/>
    <xf numFmtId="2" fontId="15" fillId="11" borderId="0" xfId="1" applyNumberFormat="1" applyFont="1" applyFill="1" applyBorder="1" applyAlignment="1">
      <alignment horizontal="right" vertical="center"/>
    </xf>
    <xf numFmtId="165" fontId="54" fillId="15" borderId="20" xfId="1" applyNumberFormat="1" applyFont="1" applyFill="1" applyBorder="1" applyAlignment="1">
      <alignment horizontal="left" vertical="center"/>
    </xf>
    <xf numFmtId="165" fontId="54" fillId="15" borderId="32" xfId="1" applyNumberFormat="1" applyFont="1" applyFill="1" applyBorder="1" applyAlignment="1">
      <alignment horizontal="left" vertical="center"/>
    </xf>
    <xf numFmtId="0" fontId="20" fillId="15" borderId="44" xfId="1" applyFont="1" applyFill="1" applyBorder="1" applyAlignment="1">
      <alignment horizontal="left" vertical="center"/>
    </xf>
    <xf numFmtId="0" fontId="20" fillId="15" borderId="46" xfId="1" applyFont="1" applyFill="1" applyBorder="1" applyAlignment="1">
      <alignment horizontal="center" vertical="center"/>
    </xf>
    <xf numFmtId="0" fontId="20" fillId="15" borderId="29" xfId="1" applyFont="1" applyFill="1" applyBorder="1" applyAlignment="1">
      <alignment horizontal="center" vertical="center"/>
    </xf>
    <xf numFmtId="0" fontId="20" fillId="15" borderId="28" xfId="1" applyFont="1" applyFill="1" applyBorder="1" applyAlignment="1">
      <alignment horizontal="center"/>
    </xf>
    <xf numFmtId="1" fontId="47" fillId="15" borderId="47" xfId="1" applyNumberFormat="1" applyFont="1" applyFill="1" applyBorder="1" applyAlignment="1" applyProtection="1">
      <alignment horizontal="center" vertical="center"/>
      <protection locked="0"/>
    </xf>
    <xf numFmtId="165" fontId="47" fillId="15" borderId="39" xfId="1" applyNumberFormat="1" applyFont="1" applyFill="1" applyBorder="1" applyAlignment="1" applyProtection="1">
      <alignment horizontal="center" vertical="center"/>
      <protection locked="0"/>
    </xf>
    <xf numFmtId="170" fontId="41" fillId="15" borderId="48" xfId="1" applyNumberFormat="1" applyFont="1" applyFill="1" applyBorder="1" applyAlignment="1" applyProtection="1">
      <alignment horizontal="center" vertical="center"/>
      <protection locked="0"/>
    </xf>
    <xf numFmtId="0" fontId="41" fillId="15" borderId="49" xfId="1" applyNumberFormat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Border="1" applyAlignment="1">
      <alignment horizontal="left"/>
    </xf>
    <xf numFmtId="49" fontId="4" fillId="0" borderId="0" xfId="1" applyNumberFormat="1" applyFont="1" applyFill="1" applyAlignment="1">
      <alignment horizontal="center"/>
    </xf>
    <xf numFmtId="0" fontId="20" fillId="4" borderId="0" xfId="1" applyFont="1" applyFill="1" applyBorder="1" applyAlignment="1" applyProtection="1">
      <alignment horizontal="left" vertical="center"/>
    </xf>
    <xf numFmtId="0" fontId="20" fillId="4" borderId="16" xfId="1" applyFont="1" applyFill="1" applyBorder="1" applyAlignment="1" applyProtection="1">
      <alignment horizontal="right" vertical="center" wrapText="1"/>
      <protection locked="0"/>
    </xf>
    <xf numFmtId="0" fontId="20" fillId="4" borderId="0" xfId="1" applyFont="1" applyFill="1" applyBorder="1" applyAlignment="1" applyProtection="1">
      <alignment horizontal="right" vertical="center" wrapText="1"/>
      <protection locked="0"/>
    </xf>
    <xf numFmtId="0" fontId="20" fillId="4" borderId="15" xfId="1" applyFont="1" applyFill="1" applyBorder="1" applyAlignment="1" applyProtection="1">
      <alignment horizontal="right" vertical="center" wrapText="1"/>
      <protection locked="0"/>
    </xf>
    <xf numFmtId="0" fontId="20" fillId="4" borderId="14" xfId="1" applyFont="1" applyFill="1" applyBorder="1" applyAlignment="1" applyProtection="1">
      <alignment horizontal="right" vertical="center" wrapText="1"/>
      <protection locked="0"/>
    </xf>
    <xf numFmtId="169" fontId="20" fillId="4" borderId="0" xfId="1" applyNumberFormat="1" applyFont="1" applyFill="1" applyBorder="1" applyAlignment="1" applyProtection="1">
      <alignment horizontal="left" vertical="center"/>
      <protection locked="0"/>
    </xf>
    <xf numFmtId="169" fontId="20" fillId="4" borderId="14" xfId="1" applyNumberFormat="1" applyFont="1" applyFill="1" applyBorder="1" applyAlignment="1" applyProtection="1">
      <alignment horizontal="left" vertical="center"/>
      <protection locked="0"/>
    </xf>
    <xf numFmtId="0" fontId="2" fillId="4" borderId="13" xfId="1" applyFont="1" applyFill="1" applyBorder="1" applyAlignment="1">
      <alignment horizontal="right" wrapText="1"/>
    </xf>
    <xf numFmtId="0" fontId="2" fillId="4" borderId="0" xfId="1" applyFont="1" applyFill="1" applyBorder="1" applyAlignment="1">
      <alignment horizontal="right" wrapText="1"/>
    </xf>
    <xf numFmtId="169" fontId="21" fillId="4" borderId="0" xfId="1" applyNumberFormat="1" applyFont="1" applyFill="1" applyBorder="1" applyAlignment="1">
      <alignment horizontal="left" vertical="center"/>
    </xf>
    <xf numFmtId="169" fontId="21" fillId="4" borderId="12" xfId="1" applyNumberFormat="1" applyFont="1" applyFill="1" applyBorder="1" applyAlignment="1">
      <alignment horizontal="left" vertical="center"/>
    </xf>
    <xf numFmtId="0" fontId="2" fillId="4" borderId="13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right" vertical="center" wrapText="1"/>
    </xf>
    <xf numFmtId="0" fontId="3" fillId="4" borderId="0" xfId="1" applyFont="1" applyFill="1" applyBorder="1" applyAlignment="1">
      <alignment horizontal="right" vertical="center" wrapText="1"/>
    </xf>
    <xf numFmtId="169" fontId="49" fillId="4" borderId="0" xfId="1" applyNumberFormat="1" applyFont="1" applyFill="1" applyBorder="1" applyAlignment="1">
      <alignment horizontal="left" vertical="center"/>
    </xf>
    <xf numFmtId="169" fontId="49" fillId="4" borderId="12" xfId="1" applyNumberFormat="1" applyFont="1" applyFill="1" applyBorder="1" applyAlignment="1">
      <alignment horizontal="left" vertical="center"/>
    </xf>
    <xf numFmtId="0" fontId="23" fillId="4" borderId="0" xfId="1" applyFont="1" applyFill="1" applyBorder="1" applyAlignment="1">
      <alignment horizontal="right" vertical="center"/>
    </xf>
    <xf numFmtId="0" fontId="6" fillId="4" borderId="0" xfId="1" applyFont="1" applyFill="1" applyBorder="1" applyAlignment="1">
      <alignment horizontal="left" vertical="center"/>
    </xf>
    <xf numFmtId="0" fontId="6" fillId="4" borderId="6" xfId="1" applyFont="1" applyFill="1" applyBorder="1" applyAlignment="1">
      <alignment horizontal="left" vertical="center"/>
    </xf>
    <xf numFmtId="0" fontId="24" fillId="0" borderId="0" xfId="1" applyFont="1" applyAlignment="1">
      <alignment horizontal="left" vertical="center" indent="2"/>
    </xf>
    <xf numFmtId="0" fontId="39" fillId="4" borderId="40" xfId="1" applyFont="1" applyFill="1" applyBorder="1" applyAlignment="1">
      <alignment horizontal="right" vertical="center" wrapText="1"/>
    </xf>
    <xf numFmtId="0" fontId="39" fillId="4" borderId="41" xfId="1" applyFont="1" applyFill="1" applyBorder="1" applyAlignment="1">
      <alignment horizontal="right" vertical="center" wrapText="1"/>
    </xf>
    <xf numFmtId="166" fontId="23" fillId="4" borderId="0" xfId="1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/>
    <xf numFmtId="0" fontId="39" fillId="4" borderId="22" xfId="1" applyFont="1" applyFill="1" applyBorder="1" applyAlignment="1">
      <alignment horizontal="right" vertical="center" wrapText="1"/>
    </xf>
    <xf numFmtId="0" fontId="39" fillId="4" borderId="21" xfId="1" applyFont="1" applyFill="1" applyBorder="1" applyAlignment="1">
      <alignment horizontal="right" vertical="center" wrapText="1"/>
    </xf>
    <xf numFmtId="0" fontId="54" fillId="15" borderId="24" xfId="1" applyFont="1" applyFill="1" applyBorder="1" applyAlignment="1">
      <alignment horizontal="center" vertical="center"/>
    </xf>
    <xf numFmtId="0" fontId="54" fillId="15" borderId="0" xfId="1" applyFont="1" applyFill="1" applyBorder="1" applyAlignment="1">
      <alignment horizontal="center" vertical="center"/>
    </xf>
    <xf numFmtId="0" fontId="54" fillId="15" borderId="14" xfId="1" applyFont="1" applyFill="1" applyBorder="1" applyAlignment="1">
      <alignment horizontal="center" vertical="center"/>
    </xf>
    <xf numFmtId="0" fontId="28" fillId="4" borderId="0" xfId="1" applyFont="1" applyFill="1" applyBorder="1" applyAlignment="1">
      <alignment horizontal="right" vertical="center" wrapText="1" indent="1"/>
    </xf>
    <xf numFmtId="0" fontId="2" fillId="4" borderId="0" xfId="1" applyFont="1" applyFill="1" applyBorder="1" applyAlignment="1">
      <alignment horizontal="center" vertical="center"/>
    </xf>
    <xf numFmtId="0" fontId="28" fillId="4" borderId="0" xfId="1" applyFont="1" applyFill="1" applyBorder="1" applyAlignment="1">
      <alignment horizontal="right" vertical="center" wrapText="1"/>
    </xf>
    <xf numFmtId="0" fontId="7" fillId="14" borderId="25" xfId="1" applyFont="1" applyFill="1" applyBorder="1" applyAlignment="1">
      <alignment horizontal="center" vertical="center" wrapText="1"/>
    </xf>
    <xf numFmtId="0" fontId="7" fillId="14" borderId="24" xfId="1" applyFont="1" applyFill="1" applyBorder="1" applyAlignment="1">
      <alignment horizontal="center" vertical="center" wrapText="1"/>
    </xf>
    <xf numFmtId="0" fontId="7" fillId="14" borderId="23" xfId="1" applyFont="1" applyFill="1" applyBorder="1" applyAlignment="1">
      <alignment horizontal="center" vertical="center" wrapText="1"/>
    </xf>
    <xf numFmtId="165" fontId="27" fillId="0" borderId="0" xfId="1" applyNumberFormat="1" applyFont="1" applyFill="1" applyBorder="1" applyAlignment="1">
      <alignment horizontal="center" vertical="center" wrapText="1"/>
    </xf>
    <xf numFmtId="0" fontId="54" fillId="4" borderId="0" xfId="1" applyFont="1" applyFill="1" applyBorder="1" applyAlignment="1">
      <alignment horizontal="center" vertical="center"/>
    </xf>
    <xf numFmtId="0" fontId="4" fillId="9" borderId="0" xfId="1" applyFont="1" applyFill="1" applyBorder="1" applyAlignment="1">
      <alignment horizontal="center" vertical="center"/>
    </xf>
    <xf numFmtId="0" fontId="54" fillId="15" borderId="18" xfId="1" applyFont="1" applyFill="1" applyBorder="1" applyAlignment="1">
      <alignment horizontal="right" vertical="center"/>
    </xf>
    <xf numFmtId="0" fontId="54" fillId="15" borderId="32" xfId="1" applyFont="1" applyFill="1" applyBorder="1" applyAlignment="1">
      <alignment horizontal="right" vertical="center"/>
    </xf>
    <xf numFmtId="0" fontId="20" fillId="15" borderId="42" xfId="1" applyFont="1" applyFill="1" applyBorder="1" applyAlignment="1">
      <alignment horizontal="center" vertical="center"/>
    </xf>
    <xf numFmtId="0" fontId="20" fillId="15" borderId="17" xfId="1" applyFont="1" applyFill="1" applyBorder="1" applyAlignment="1">
      <alignment horizontal="center" vertical="center"/>
    </xf>
    <xf numFmtId="0" fontId="20" fillId="0" borderId="35" xfId="1" applyFont="1" applyFill="1" applyBorder="1" applyAlignment="1">
      <alignment horizontal="center" vertical="center" wrapText="1"/>
    </xf>
    <xf numFmtId="0" fontId="20" fillId="0" borderId="34" xfId="1" applyFont="1" applyFill="1" applyBorder="1" applyAlignment="1">
      <alignment horizontal="center" vertical="center" wrapText="1"/>
    </xf>
    <xf numFmtId="165" fontId="46" fillId="15" borderId="43" xfId="1" applyNumberFormat="1" applyFont="1" applyFill="1" applyBorder="1" applyAlignment="1" applyProtection="1">
      <alignment horizontal="center" vertical="center"/>
      <protection locked="0"/>
    </xf>
    <xf numFmtId="165" fontId="46" fillId="15" borderId="31" xfId="1" applyNumberFormat="1" applyFont="1" applyFill="1" applyBorder="1" applyAlignment="1" applyProtection="1">
      <alignment horizontal="center" vertical="center"/>
      <protection locked="0"/>
    </xf>
    <xf numFmtId="14" fontId="54" fillId="15" borderId="20" xfId="1" applyNumberFormat="1" applyFont="1" applyFill="1" applyBorder="1" applyAlignment="1">
      <alignment horizontal="right" vertical="center"/>
    </xf>
    <xf numFmtId="0" fontId="47" fillId="15" borderId="45" xfId="1" applyFont="1" applyFill="1" applyBorder="1" applyAlignment="1" applyProtection="1">
      <alignment horizontal="center" vertical="center"/>
      <protection locked="0"/>
    </xf>
    <xf numFmtId="0" fontId="47" fillId="15" borderId="33" xfId="1" applyFont="1" applyFill="1" applyBorder="1" applyAlignment="1" applyProtection="1">
      <alignment horizontal="center" vertical="center"/>
      <protection locked="0"/>
    </xf>
    <xf numFmtId="0" fontId="31" fillId="4" borderId="0" xfId="1" applyFont="1" applyFill="1" applyBorder="1" applyAlignment="1">
      <alignment horizontal="center"/>
    </xf>
    <xf numFmtId="166" fontId="30" fillId="4" borderId="0" xfId="1" applyNumberFormat="1" applyFont="1" applyFill="1" applyBorder="1" applyAlignment="1">
      <alignment horizontal="right" vertical="center"/>
    </xf>
    <xf numFmtId="0" fontId="30" fillId="4" borderId="0" xfId="1" applyFont="1" applyFill="1" applyBorder="1" applyAlignment="1">
      <alignment horizontal="right" vertical="center"/>
    </xf>
    <xf numFmtId="0" fontId="29" fillId="4" borderId="0" xfId="1" applyFont="1" applyFill="1" applyBorder="1" applyAlignment="1">
      <alignment horizontal="left" vertical="center"/>
    </xf>
    <xf numFmtId="0" fontId="54" fillId="15" borderId="18" xfId="1" applyFont="1" applyFill="1" applyBorder="1" applyAlignment="1">
      <alignment horizontal="center" vertical="center" wrapText="1"/>
    </xf>
    <xf numFmtId="1" fontId="47" fillId="15" borderId="42" xfId="1" applyNumberFormat="1" applyFont="1" applyFill="1" applyBorder="1" applyAlignment="1" applyProtection="1">
      <alignment horizontal="center" vertical="center"/>
      <protection locked="0"/>
    </xf>
    <xf numFmtId="1" fontId="47" fillId="15" borderId="17" xfId="1" applyNumberFormat="1" applyFont="1" applyFill="1" applyBorder="1" applyAlignment="1" applyProtection="1">
      <alignment horizontal="center" vertical="center"/>
      <protection locked="0"/>
    </xf>
    <xf numFmtId="1" fontId="47" fillId="15" borderId="43" xfId="1" applyNumberFormat="1" applyFont="1" applyFill="1" applyBorder="1" applyAlignment="1" applyProtection="1">
      <alignment horizontal="center" vertical="center"/>
      <protection locked="0"/>
    </xf>
    <xf numFmtId="1" fontId="47" fillId="15" borderId="31" xfId="1" applyNumberFormat="1" applyFont="1" applyFill="1" applyBorder="1" applyAlignment="1" applyProtection="1">
      <alignment horizontal="center" vertical="center"/>
      <protection locked="0"/>
    </xf>
    <xf numFmtId="0" fontId="54" fillId="15" borderId="32" xfId="1" applyFont="1" applyFill="1" applyBorder="1" applyAlignment="1">
      <alignment horizontal="right" vertical="center" wrapText="1"/>
    </xf>
    <xf numFmtId="0" fontId="20" fillId="11" borderId="0" xfId="1" applyFont="1" applyFill="1" applyBorder="1" applyAlignment="1" applyProtection="1">
      <alignment horizontal="left" vertical="center"/>
    </xf>
    <xf numFmtId="0" fontId="40" fillId="11" borderId="13" xfId="1" applyFont="1" applyFill="1" applyBorder="1" applyAlignment="1">
      <alignment horizontal="right" wrapText="1"/>
    </xf>
    <xf numFmtId="0" fontId="40" fillId="11" borderId="0" xfId="1" applyFont="1" applyFill="1" applyBorder="1" applyAlignment="1">
      <alignment horizontal="right" wrapText="1"/>
    </xf>
    <xf numFmtId="169" fontId="53" fillId="11" borderId="0" xfId="1" applyNumberFormat="1" applyFont="1" applyFill="1" applyBorder="1" applyAlignment="1">
      <alignment horizontal="left" vertical="center"/>
    </xf>
    <xf numFmtId="169" fontId="53" fillId="11" borderId="12" xfId="1" applyNumberFormat="1" applyFont="1" applyFill="1" applyBorder="1" applyAlignment="1">
      <alignment horizontal="left" vertical="center"/>
    </xf>
    <xf numFmtId="0" fontId="40" fillId="11" borderId="13" xfId="1" applyFont="1" applyFill="1" applyBorder="1" applyAlignment="1">
      <alignment horizontal="center" vertical="center" wrapText="1"/>
    </xf>
    <xf numFmtId="0" fontId="40" fillId="11" borderId="0" xfId="1" applyFont="1" applyFill="1" applyBorder="1" applyAlignment="1">
      <alignment horizontal="center" vertical="center" wrapText="1"/>
    </xf>
    <xf numFmtId="0" fontId="40" fillId="11" borderId="12" xfId="1" applyFont="1" applyFill="1" applyBorder="1" applyAlignment="1">
      <alignment horizontal="center" vertical="center" wrapText="1"/>
    </xf>
    <xf numFmtId="0" fontId="40" fillId="11" borderId="13" xfId="1" applyFont="1" applyFill="1" applyBorder="1" applyAlignment="1">
      <alignment horizontal="right" vertical="center" wrapText="1"/>
    </xf>
    <xf numFmtId="0" fontId="40" fillId="11" borderId="0" xfId="1" applyFont="1" applyFill="1" applyBorder="1" applyAlignment="1">
      <alignment horizontal="right" vertical="center" wrapText="1"/>
    </xf>
    <xf numFmtId="169" fontId="50" fillId="11" borderId="0" xfId="1" applyNumberFormat="1" applyFont="1" applyFill="1" applyBorder="1" applyAlignment="1">
      <alignment horizontal="left" vertical="center"/>
    </xf>
    <xf numFmtId="169" fontId="50" fillId="11" borderId="12" xfId="1" applyNumberFormat="1" applyFont="1" applyFill="1" applyBorder="1" applyAlignment="1">
      <alignment horizontal="left" vertical="center"/>
    </xf>
    <xf numFmtId="0" fontId="44" fillId="11" borderId="0" xfId="1" applyFont="1" applyFill="1" applyBorder="1" applyAlignment="1">
      <alignment horizontal="right" vertical="center"/>
    </xf>
    <xf numFmtId="0" fontId="44" fillId="11" borderId="0" xfId="1" applyFont="1" applyFill="1" applyBorder="1" applyAlignment="1">
      <alignment horizontal="left" vertical="center"/>
    </xf>
    <xf numFmtId="0" fontId="44" fillId="11" borderId="6" xfId="1" applyFont="1" applyFill="1" applyBorder="1" applyAlignment="1">
      <alignment horizontal="left" vertical="center"/>
    </xf>
    <xf numFmtId="166" fontId="44" fillId="11" borderId="0" xfId="1" applyNumberFormat="1" applyFont="1" applyFill="1" applyBorder="1" applyAlignment="1">
      <alignment horizontal="right" vertical="center"/>
    </xf>
    <xf numFmtId="0" fontId="42" fillId="11" borderId="24" xfId="1" applyFont="1" applyFill="1" applyBorder="1" applyAlignment="1">
      <alignment horizontal="center" vertical="center"/>
    </xf>
    <xf numFmtId="0" fontId="42" fillId="11" borderId="0" xfId="1" applyFont="1" applyFill="1" applyBorder="1" applyAlignment="1">
      <alignment horizontal="center" vertical="center"/>
    </xf>
    <xf numFmtId="0" fontId="42" fillId="11" borderId="14" xfId="1" applyFont="1" applyFill="1" applyBorder="1" applyAlignment="1">
      <alignment horizontal="center" vertical="center"/>
    </xf>
    <xf numFmtId="0" fontId="28" fillId="11" borderId="0" xfId="1" applyFont="1" applyFill="1" applyBorder="1" applyAlignment="1">
      <alignment horizontal="right" vertical="center" wrapText="1" indent="1"/>
    </xf>
    <xf numFmtId="0" fontId="2" fillId="11" borderId="0" xfId="1" applyFont="1" applyFill="1" applyBorder="1" applyAlignment="1">
      <alignment horizontal="center" vertical="center"/>
    </xf>
    <xf numFmtId="0" fontId="28" fillId="11" borderId="0" xfId="1" applyFont="1" applyFill="1" applyBorder="1" applyAlignment="1">
      <alignment horizontal="right" vertical="center" wrapText="1"/>
    </xf>
    <xf numFmtId="0" fontId="6" fillId="12" borderId="25" xfId="1" applyFont="1" applyFill="1" applyBorder="1" applyAlignment="1">
      <alignment horizontal="center" vertical="center" wrapText="1"/>
    </xf>
    <xf numFmtId="0" fontId="6" fillId="12" borderId="24" xfId="1" applyFont="1" applyFill="1" applyBorder="1" applyAlignment="1">
      <alignment horizontal="center" vertical="center" wrapText="1"/>
    </xf>
    <xf numFmtId="0" fontId="6" fillId="12" borderId="23" xfId="1" applyFont="1" applyFill="1" applyBorder="1" applyAlignment="1">
      <alignment horizontal="center" vertical="center" wrapText="1"/>
    </xf>
    <xf numFmtId="165" fontId="43" fillId="11" borderId="0" xfId="1" applyNumberFormat="1" applyFont="1" applyFill="1" applyBorder="1" applyAlignment="1">
      <alignment horizontal="center" vertical="center" wrapText="1"/>
    </xf>
    <xf numFmtId="0" fontId="2" fillId="13" borderId="0" xfId="1" applyFont="1" applyFill="1" applyBorder="1" applyAlignment="1">
      <alignment horizontal="center" vertical="center"/>
    </xf>
    <xf numFmtId="0" fontId="42" fillId="11" borderId="18" xfId="1" applyFont="1" applyFill="1" applyBorder="1" applyAlignment="1">
      <alignment horizontal="right" vertical="center"/>
    </xf>
    <xf numFmtId="0" fontId="42" fillId="11" borderId="32" xfId="1" applyFont="1" applyFill="1" applyBorder="1" applyAlignment="1">
      <alignment horizontal="right" vertical="center"/>
    </xf>
    <xf numFmtId="0" fontId="42" fillId="11" borderId="18" xfId="1" applyFont="1" applyFill="1" applyBorder="1" applyAlignment="1">
      <alignment horizontal="center" vertical="center"/>
    </xf>
    <xf numFmtId="0" fontId="42" fillId="11" borderId="17" xfId="1" applyFont="1" applyFill="1" applyBorder="1" applyAlignment="1">
      <alignment horizontal="center" vertical="center"/>
    </xf>
    <xf numFmtId="165" fontId="37" fillId="11" borderId="32" xfId="1" applyNumberFormat="1" applyFont="1" applyFill="1" applyBorder="1" applyAlignment="1" applyProtection="1">
      <alignment horizontal="center" vertical="center"/>
      <protection locked="0"/>
    </xf>
    <xf numFmtId="165" fontId="37" fillId="11" borderId="31" xfId="1" applyNumberFormat="1" applyFont="1" applyFill="1" applyBorder="1" applyAlignment="1" applyProtection="1">
      <alignment horizontal="center" vertical="center"/>
      <protection locked="0"/>
    </xf>
    <xf numFmtId="14" fontId="42" fillId="11" borderId="20" xfId="1" applyNumberFormat="1" applyFont="1" applyFill="1" applyBorder="1" applyAlignment="1">
      <alignment horizontal="right" vertical="center"/>
    </xf>
    <xf numFmtId="0" fontId="37" fillId="11" borderId="20" xfId="1" applyFont="1" applyFill="1" applyBorder="1" applyAlignment="1" applyProtection="1">
      <alignment horizontal="center" vertical="center"/>
      <protection locked="0"/>
    </xf>
    <xf numFmtId="0" fontId="37" fillId="11" borderId="33" xfId="1" applyFont="1" applyFill="1" applyBorder="1" applyAlignment="1" applyProtection="1">
      <alignment horizontal="center" vertical="center"/>
      <protection locked="0"/>
    </xf>
    <xf numFmtId="0" fontId="34" fillId="11" borderId="0" xfId="1" applyFont="1" applyFill="1" applyBorder="1" applyAlignment="1">
      <alignment horizontal="center"/>
    </xf>
    <xf numFmtId="166" fontId="45" fillId="11" borderId="0" xfId="1" applyNumberFormat="1" applyFont="1" applyFill="1" applyBorder="1" applyAlignment="1">
      <alignment horizontal="right" vertical="center"/>
    </xf>
    <xf numFmtId="0" fontId="45" fillId="11" borderId="0" xfId="1" applyFont="1" applyFill="1" applyBorder="1" applyAlignment="1">
      <alignment horizontal="right" vertical="center"/>
    </xf>
    <xf numFmtId="0" fontId="35" fillId="11" borderId="0" xfId="1" applyFont="1" applyFill="1" applyBorder="1" applyAlignment="1">
      <alignment horizontal="left" vertical="center"/>
    </xf>
    <xf numFmtId="0" fontId="42" fillId="11" borderId="18" xfId="1" applyFont="1" applyFill="1" applyBorder="1" applyAlignment="1">
      <alignment horizontal="center" vertical="center" wrapText="1"/>
    </xf>
    <xf numFmtId="1" fontId="37" fillId="11" borderId="18" xfId="1" applyNumberFormat="1" applyFont="1" applyFill="1" applyBorder="1" applyAlignment="1" applyProtection="1">
      <alignment horizontal="center" vertical="center"/>
      <protection locked="0"/>
    </xf>
    <xf numFmtId="1" fontId="37" fillId="11" borderId="17" xfId="1" applyNumberFormat="1" applyFont="1" applyFill="1" applyBorder="1" applyAlignment="1" applyProtection="1">
      <alignment horizontal="center" vertical="center"/>
      <protection locked="0"/>
    </xf>
    <xf numFmtId="1" fontId="37" fillId="11" borderId="32" xfId="1" applyNumberFormat="1" applyFont="1" applyFill="1" applyBorder="1" applyAlignment="1" applyProtection="1">
      <alignment horizontal="center" vertical="center"/>
      <protection locked="0"/>
    </xf>
    <xf numFmtId="1" fontId="37" fillId="11" borderId="31" xfId="1" applyNumberFormat="1" applyFont="1" applyFill="1" applyBorder="1" applyAlignment="1" applyProtection="1">
      <alignment horizontal="center" vertical="center"/>
      <protection locked="0"/>
    </xf>
    <xf numFmtId="0" fontId="42" fillId="11" borderId="32" xfId="1" applyFont="1" applyFill="1" applyBorder="1" applyAlignment="1">
      <alignment horizontal="right" vertical="center" wrapText="1"/>
    </xf>
  </cellXfs>
  <cellStyles count="3">
    <cellStyle name="Hyperlink" xfId="2" builtinId="8"/>
    <cellStyle name="Normal" xfId="0" builtinId="0"/>
    <cellStyle name="Normal 3" xfId="1"/>
  </cellStyles>
  <dxfs count="18">
    <dxf>
      <font>
        <color theme="5"/>
      </font>
    </dxf>
    <dxf>
      <border>
        <bottom style="thin">
          <color rgb="FF6AF105"/>
        </bottom>
      </border>
    </dxf>
    <dxf>
      <font>
        <color theme="0" tint="-0.14996795556505021"/>
      </font>
      <border>
        <left style="dotted">
          <color theme="0" tint="-0.24994659260841701"/>
        </left>
        <top style="dotted">
          <color theme="0" tint="-0.24994659260841701"/>
        </top>
        <bottom/>
      </border>
    </dxf>
    <dxf>
      <font>
        <b/>
        <i val="0"/>
        <color theme="5"/>
      </font>
    </dxf>
    <dxf>
      <font>
        <b/>
        <i val="0"/>
        <color theme="5"/>
      </font>
    </dxf>
    <dxf>
      <border>
        <left style="dotted">
          <color theme="0" tint="-0.34998626667073579"/>
        </left>
        <right/>
        <top/>
        <bottom/>
      </border>
    </dxf>
    <dxf>
      <border>
        <left/>
        <right/>
        <top/>
        <bottom style="dotted">
          <color theme="0" tint="-0.34998626667073579"/>
        </bottom>
      </border>
    </dxf>
    <dxf>
      <border>
        <left/>
        <right style="dotted">
          <color theme="0" tint="-0.34998626667073579"/>
        </right>
        <top style="dotted">
          <color theme="0" tint="-0.34998626667073579"/>
        </top>
        <bottom style="dotted">
          <color theme="0" tint="-0.34998626667073579"/>
        </bottom>
      </border>
    </dxf>
    <dxf>
      <fill>
        <patternFill>
          <bgColor theme="6" tint="0.39994506668294322"/>
        </patternFill>
      </fill>
    </dxf>
    <dxf>
      <font>
        <color theme="5"/>
      </font>
    </dxf>
    <dxf>
      <border>
        <bottom style="thin">
          <color indexed="64"/>
        </bottom>
      </border>
    </dxf>
    <dxf>
      <font>
        <color theme="0" tint="-0.14996795556505021"/>
      </font>
      <border>
        <left style="dotted">
          <color theme="0" tint="-0.24994659260841701"/>
        </left>
        <top style="dotted">
          <color theme="0" tint="-0.24994659260841701"/>
        </top>
        <bottom/>
      </border>
    </dxf>
    <dxf>
      <font>
        <b/>
        <i val="0"/>
        <color theme="5"/>
      </font>
    </dxf>
    <dxf>
      <font>
        <b/>
        <i val="0"/>
        <color theme="5"/>
      </font>
    </dxf>
    <dxf>
      <border>
        <left style="dotted">
          <color theme="0" tint="-0.34998626667073579"/>
        </left>
        <right/>
        <top/>
        <bottom/>
      </border>
    </dxf>
    <dxf>
      <border>
        <left/>
        <right/>
        <top/>
        <bottom style="dotted">
          <color theme="0" tint="-0.34998626667073579"/>
        </bottom>
      </border>
    </dxf>
    <dxf>
      <border>
        <left/>
        <right style="dotted">
          <color theme="0" tint="-0.34998626667073579"/>
        </right>
        <top style="dotted">
          <color theme="0" tint="-0.34998626667073579"/>
        </top>
        <bottom style="dotted">
          <color theme="0" tint="-0.34998626667073579"/>
        </bottom>
      </border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45B3FD"/>
      <color rgb="FF6AF105"/>
      <color rgb="FF6FFA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E$26" lockText="1" noThreeD="1"/>
</file>

<file path=xl/ctrlProps/ctrlProp2.xml><?xml version="1.0" encoding="utf-8"?>
<formControlPr xmlns="http://schemas.microsoft.com/office/spreadsheetml/2009/9/main" objectType="CheckBox" fmlaLink="$AE$26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190834</xdr:colOff>
      <xdr:row>21</xdr:row>
      <xdr:rowOff>116305</xdr:rowOff>
    </xdr:from>
    <xdr:to>
      <xdr:col>18</xdr:col>
      <xdr:colOff>266347</xdr:colOff>
      <xdr:row>21</xdr:row>
      <xdr:rowOff>116305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11373184" y="4545430"/>
          <a:ext cx="75513" cy="0"/>
        </a:xfrm>
        <a:prstGeom prst="line">
          <a:avLst/>
        </a:prstGeom>
        <a:ln>
          <a:solidFill>
            <a:srgbClr val="D0DE4E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137645</xdr:colOff>
      <xdr:row>2</xdr:row>
      <xdr:rowOff>305360</xdr:rowOff>
    </xdr:from>
    <xdr:to>
      <xdr:col>2</xdr:col>
      <xdr:colOff>316029</xdr:colOff>
      <xdr:row>4</xdr:row>
      <xdr:rowOff>96128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680570" y="914960"/>
          <a:ext cx="406984" cy="400368"/>
        </a:xfrm>
        <a:prstGeom prst="ellipse">
          <a:avLst/>
        </a:prstGeom>
        <a:solidFill>
          <a:schemeClr val="accent6">
            <a:lumMod val="50000"/>
          </a:schemeClr>
        </a:solidFill>
        <a:ln w="222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latin typeface="Bahnschrift SemiBold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159870</xdr:colOff>
      <xdr:row>17</xdr:row>
      <xdr:rowOff>152960</xdr:rowOff>
    </xdr:from>
    <xdr:to>
      <xdr:col>2</xdr:col>
      <xdr:colOff>342449</xdr:colOff>
      <xdr:row>19</xdr:row>
      <xdr:rowOff>86486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702795" y="3667685"/>
          <a:ext cx="411179" cy="390726"/>
        </a:xfrm>
        <a:prstGeom prst="ellipse">
          <a:avLst/>
        </a:prstGeom>
        <a:solidFill>
          <a:schemeClr val="accent1">
            <a:lumMod val="75000"/>
          </a:schemeClr>
        </a:solidFill>
        <a:ln w="222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latin typeface="Bahnschrift SemiBold" panose="020B0502040204020203" pitchFamily="34" charset="0"/>
            </a:rPr>
            <a:t>2</a:t>
          </a:r>
        </a:p>
      </xdr:txBody>
    </xdr:sp>
    <xdr:clientData/>
  </xdr:twoCellAnchor>
  <xdr:twoCellAnchor>
    <xdr:from>
      <xdr:col>14</xdr:col>
      <xdr:colOff>503465</xdr:colOff>
      <xdr:row>8</xdr:row>
      <xdr:rowOff>11206</xdr:rowOff>
    </xdr:from>
    <xdr:to>
      <xdr:col>21</xdr:col>
      <xdr:colOff>2462893</xdr:colOff>
      <xdr:row>13</xdr:row>
      <xdr:rowOff>0</xdr:rowOff>
    </xdr:to>
    <xdr:sp macro="" textlink="">
      <xdr:nvSpPr>
        <xdr:cNvPr id="5" name="Rounded Rectangle 4"/>
        <xdr:cNvSpPr/>
      </xdr:nvSpPr>
      <xdr:spPr>
        <a:xfrm>
          <a:off x="10847615" y="1963831"/>
          <a:ext cx="3540578" cy="998444"/>
        </a:xfrm>
        <a:prstGeom prst="roundRect">
          <a:avLst/>
        </a:prstGeom>
        <a:noFill/>
        <a:ln w="28575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27215</xdr:colOff>
      <xdr:row>27</xdr:row>
      <xdr:rowOff>205708</xdr:rowOff>
    </xdr:from>
    <xdr:ext cx="184731" cy="261610"/>
    <xdr:sp macro="" textlink="">
      <xdr:nvSpPr>
        <xdr:cNvPr id="7" name="TextBox 6"/>
        <xdr:cNvSpPr txBox="1"/>
      </xdr:nvSpPr>
      <xdr:spPr>
        <a:xfrm>
          <a:off x="2465615" y="6006433"/>
          <a:ext cx="184731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>
            <a:latin typeface="Bahnschrift SemiBold" panose="020B0502040204020203" pitchFamily="34" charset="0"/>
          </a:endParaRPr>
        </a:p>
      </xdr:txBody>
    </xdr:sp>
    <xdr:clientData/>
  </xdr:oneCellAnchor>
  <xdr:twoCellAnchor>
    <xdr:from>
      <xdr:col>4</xdr:col>
      <xdr:colOff>695324</xdr:colOff>
      <xdr:row>24</xdr:row>
      <xdr:rowOff>224117</xdr:rowOff>
    </xdr:from>
    <xdr:to>
      <xdr:col>8</xdr:col>
      <xdr:colOff>409574</xdr:colOff>
      <xdr:row>26</xdr:row>
      <xdr:rowOff>0</xdr:rowOff>
    </xdr:to>
    <xdr:sp macro="" textlink="">
      <xdr:nvSpPr>
        <xdr:cNvPr id="8" name="Rounded Rectangle 7"/>
        <xdr:cNvSpPr/>
      </xdr:nvSpPr>
      <xdr:spPr>
        <a:xfrm>
          <a:off x="3133724" y="5339042"/>
          <a:ext cx="4048125" cy="233083"/>
        </a:xfrm>
        <a:prstGeom prst="roundRect">
          <a:avLst/>
        </a:prstGeom>
        <a:noFill/>
        <a:ln w="190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190834</xdr:colOff>
      <xdr:row>21</xdr:row>
      <xdr:rowOff>116305</xdr:rowOff>
    </xdr:from>
    <xdr:to>
      <xdr:col>18</xdr:col>
      <xdr:colOff>266347</xdr:colOff>
      <xdr:row>21</xdr:row>
      <xdr:rowOff>116305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>
          <a:off x="11373184" y="4545430"/>
          <a:ext cx="75513" cy="0"/>
        </a:xfrm>
        <a:prstGeom prst="line">
          <a:avLst/>
        </a:prstGeom>
        <a:ln/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137645</xdr:colOff>
      <xdr:row>2</xdr:row>
      <xdr:rowOff>305360</xdr:rowOff>
    </xdr:from>
    <xdr:to>
      <xdr:col>2</xdr:col>
      <xdr:colOff>316029</xdr:colOff>
      <xdr:row>4</xdr:row>
      <xdr:rowOff>96128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680570" y="914960"/>
          <a:ext cx="406984" cy="400368"/>
        </a:xfrm>
        <a:prstGeom prst="ellipse">
          <a:avLst/>
        </a:prstGeom>
        <a:solidFill>
          <a:srgbClr val="6FFA06"/>
        </a:solidFill>
        <a:ln w="222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latin typeface="Bahnschrift SemiBold" panose="020B05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159870</xdr:colOff>
      <xdr:row>17</xdr:row>
      <xdr:rowOff>152960</xdr:rowOff>
    </xdr:from>
    <xdr:to>
      <xdr:col>2</xdr:col>
      <xdr:colOff>342449</xdr:colOff>
      <xdr:row>19</xdr:row>
      <xdr:rowOff>86486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702795" y="3667685"/>
          <a:ext cx="411179" cy="390726"/>
        </a:xfrm>
        <a:prstGeom prst="ellipse">
          <a:avLst/>
        </a:prstGeom>
        <a:solidFill>
          <a:srgbClr val="45B3FD"/>
        </a:solidFill>
        <a:ln w="222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200">
              <a:latin typeface="Bahnschrift SemiBold" panose="020B0502040204020203" pitchFamily="34" charset="0"/>
            </a:rPr>
            <a:t>2</a:t>
          </a:r>
        </a:p>
      </xdr:txBody>
    </xdr:sp>
    <xdr:clientData/>
  </xdr:twoCellAnchor>
  <xdr:twoCellAnchor>
    <xdr:from>
      <xdr:col>14</xdr:col>
      <xdr:colOff>503465</xdr:colOff>
      <xdr:row>8</xdr:row>
      <xdr:rowOff>11206</xdr:rowOff>
    </xdr:from>
    <xdr:to>
      <xdr:col>21</xdr:col>
      <xdr:colOff>2462893</xdr:colOff>
      <xdr:row>13</xdr:row>
      <xdr:rowOff>0</xdr:rowOff>
    </xdr:to>
    <xdr:sp macro="" textlink="">
      <xdr:nvSpPr>
        <xdr:cNvPr id="5" name="Rounded Rectangle 4"/>
        <xdr:cNvSpPr/>
      </xdr:nvSpPr>
      <xdr:spPr>
        <a:xfrm>
          <a:off x="10847615" y="1963831"/>
          <a:ext cx="3540578" cy="998444"/>
        </a:xfrm>
        <a:prstGeom prst="roundRect">
          <a:avLst/>
        </a:prstGeom>
        <a:noFill/>
        <a:ln w="28575">
          <a:solidFill>
            <a:srgbClr val="6FFA06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27215</xdr:colOff>
      <xdr:row>27</xdr:row>
      <xdr:rowOff>205708</xdr:rowOff>
    </xdr:from>
    <xdr:ext cx="184731" cy="261610"/>
    <xdr:sp macro="" textlink="">
      <xdr:nvSpPr>
        <xdr:cNvPr id="7" name="TextBox 6"/>
        <xdr:cNvSpPr txBox="1"/>
      </xdr:nvSpPr>
      <xdr:spPr>
        <a:xfrm>
          <a:off x="2465615" y="6006433"/>
          <a:ext cx="184731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>
            <a:latin typeface="Bahnschrift SemiBold" panose="020B0502040204020203" pitchFamily="34" charset="0"/>
          </a:endParaRPr>
        </a:p>
      </xdr:txBody>
    </xdr:sp>
    <xdr:clientData/>
  </xdr:oneCellAnchor>
  <xdr:twoCellAnchor>
    <xdr:from>
      <xdr:col>4</xdr:col>
      <xdr:colOff>657224</xdr:colOff>
      <xdr:row>24</xdr:row>
      <xdr:rowOff>224117</xdr:rowOff>
    </xdr:from>
    <xdr:to>
      <xdr:col>8</xdr:col>
      <xdr:colOff>371474</xdr:colOff>
      <xdr:row>26</xdr:row>
      <xdr:rowOff>0</xdr:rowOff>
    </xdr:to>
    <xdr:sp macro="" textlink="">
      <xdr:nvSpPr>
        <xdr:cNvPr id="8" name="Rounded Rectangle 7"/>
        <xdr:cNvSpPr/>
      </xdr:nvSpPr>
      <xdr:spPr>
        <a:xfrm>
          <a:off x="3095624" y="5354917"/>
          <a:ext cx="4044950" cy="233083"/>
        </a:xfrm>
        <a:prstGeom prst="roundRect">
          <a:avLst/>
        </a:prstGeom>
        <a:noFill/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07MS-ZASMIA\JMAmato\Home\AppData\Microsoft\Excel\Copy%20of%20PCS%20Ent%202020%20Jan%20to%20Sept%201%20(version%201)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CS "/>
      <sheetName val="TLE"/>
      <sheetName val="Sheet1"/>
      <sheetName val="PCS - Dark "/>
      <sheetName val="TLE  - Dark"/>
      <sheetName val="Sep Leave - Dar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CU1120"/>
  <sheetViews>
    <sheetView showGridLines="0" showRowColHeaders="0" tabSelected="1" zoomScaleNormal="100" zoomScalePageLayoutView="115" workbookViewId="0">
      <selection activeCell="H7" sqref="H7:I7"/>
    </sheetView>
  </sheetViews>
  <sheetFormatPr defaultColWidth="0" defaultRowHeight="0" customHeight="1" zeroHeight="1" outlineLevelCol="2"/>
  <cols>
    <col min="1" max="1" width="8.140625" style="18" customWidth="1"/>
    <col min="2" max="2" width="3.42578125" style="13" customWidth="1"/>
    <col min="3" max="3" width="10.85546875" style="13" customWidth="1"/>
    <col min="4" max="4" width="14.140625" style="1" customWidth="1"/>
    <col min="5" max="5" width="32.42578125" style="1" bestFit="1" customWidth="1"/>
    <col min="6" max="6" width="16" style="13" customWidth="1"/>
    <col min="7" max="7" width="1.85546875" style="13" customWidth="1"/>
    <col min="8" max="9" width="14.7109375" style="13" customWidth="1"/>
    <col min="10" max="10" width="22.7109375" style="1" customWidth="1"/>
    <col min="11" max="12" width="1" style="1" customWidth="1"/>
    <col min="13" max="13" width="13.140625" style="17" bestFit="1" customWidth="1"/>
    <col min="14" max="14" width="1" style="16" customWidth="1"/>
    <col min="15" max="15" width="8.7109375" style="15" bestFit="1" customWidth="1"/>
    <col min="16" max="16" width="1" style="14" customWidth="1"/>
    <col min="17" max="18" width="1.42578125" style="1" customWidth="1"/>
    <col min="19" max="19" width="9.140625" style="13" customWidth="1"/>
    <col min="20" max="21" width="1" style="12" customWidth="1"/>
    <col min="22" max="22" width="45" style="11" customWidth="1"/>
    <col min="23" max="23" width="40.28515625" style="11" customWidth="1"/>
    <col min="24" max="24" width="8.28515625" style="10" customWidth="1" outlineLevel="2"/>
    <col min="25" max="25" width="4.42578125" style="9" hidden="1" customWidth="1" outlineLevel="1"/>
    <col min="26" max="26" width="4.42578125" style="9" hidden="1" customWidth="1"/>
    <col min="27" max="27" width="8.140625" style="9" hidden="1" customWidth="1"/>
    <col min="28" max="28" width="4.42578125" style="1" hidden="1" customWidth="1"/>
    <col min="29" max="29" width="7.7109375" style="1" hidden="1" customWidth="1"/>
    <col min="30" max="30" width="6.42578125" style="1" hidden="1" customWidth="1"/>
    <col min="31" max="31" width="7.85546875" style="1" hidden="1" customWidth="1"/>
    <col min="32" max="32" width="6.28515625" style="1" hidden="1" customWidth="1"/>
    <col min="33" max="33" width="5.85546875" style="1" hidden="1" customWidth="1"/>
    <col min="34" max="34" width="5.140625" style="1" hidden="1" customWidth="1"/>
    <col min="35" max="35" width="5.42578125" style="1" hidden="1" customWidth="1"/>
    <col min="36" max="37" width="4.28515625" style="1" hidden="1" customWidth="1"/>
    <col min="38" max="38" width="4.42578125" style="1" hidden="1" customWidth="1"/>
    <col min="39" max="39" width="4.28515625" style="1" hidden="1" customWidth="1"/>
    <col min="40" max="40" width="4.42578125" style="1" hidden="1" customWidth="1"/>
    <col min="41" max="41" width="4.7109375" style="1" hidden="1" customWidth="1"/>
    <col min="42" max="42" width="4.28515625" style="1" hidden="1" customWidth="1"/>
    <col min="43" max="43" width="4.7109375" style="1" hidden="1" customWidth="1"/>
    <col min="44" max="44" width="1.85546875" style="1" hidden="1" customWidth="1"/>
    <col min="45" max="45" width="1" style="1" hidden="1" customWidth="1"/>
    <col min="46" max="46" width="1.7109375" style="1" hidden="1" customWidth="1"/>
    <col min="47" max="47" width="23.7109375" style="1" hidden="1" customWidth="1"/>
    <col min="48" max="48" width="9" style="1" hidden="1" customWidth="1" outlineLevel="1"/>
    <col min="49" max="49" width="11.42578125" style="1" hidden="1" customWidth="1" outlineLevel="1" collapsed="1"/>
    <col min="50" max="50" width="8" style="1" hidden="1" customWidth="1"/>
    <col min="51" max="51" width="8.42578125" style="1" hidden="1" customWidth="1"/>
    <col min="52" max="52" width="5.85546875" style="6" hidden="1" customWidth="1"/>
    <col min="53" max="53" width="17.140625" style="1" hidden="1" customWidth="1"/>
    <col min="54" max="54" width="17.140625" style="1" hidden="1" customWidth="1" collapsed="1"/>
    <col min="55" max="55" width="9" style="1" hidden="1" customWidth="1"/>
    <col min="56" max="56" width="45.140625" style="8" hidden="1" customWidth="1"/>
    <col min="57" max="57" width="10.42578125" style="1" hidden="1" customWidth="1"/>
    <col min="58" max="58" width="8.140625" style="8" hidden="1" customWidth="1"/>
    <col min="59" max="59" width="8" style="1" hidden="1" customWidth="1"/>
    <col min="60" max="60" width="8" style="5" hidden="1" customWidth="1"/>
    <col min="61" max="61" width="8.140625" style="8" hidden="1" customWidth="1"/>
    <col min="62" max="63" width="8" style="1" hidden="1" customWidth="1"/>
    <col min="64" max="64" width="7.140625" style="7" hidden="1" customWidth="1"/>
    <col min="65" max="67" width="8" style="1" hidden="1" customWidth="1"/>
    <col min="68" max="68" width="8.28515625" style="1" hidden="1" customWidth="1"/>
    <col min="69" max="69" width="8" style="5" hidden="1" customWidth="1"/>
    <col min="70" max="74" width="8" style="1" hidden="1" customWidth="1"/>
    <col min="75" max="76" width="8.140625" style="1" hidden="1" customWidth="1"/>
    <col min="77" max="77" width="8.140625" style="5" hidden="1" customWidth="1"/>
    <col min="78" max="79" width="8.140625" style="1" hidden="1" customWidth="1"/>
    <col min="80" max="80" width="8.140625" style="5" hidden="1" customWidth="1"/>
    <col min="81" max="81" width="8.140625" style="6" hidden="1" customWidth="1"/>
    <col min="82" max="82" width="8.140625" style="5" hidden="1" customWidth="1"/>
    <col min="83" max="83" width="11.140625" style="4" hidden="1" customWidth="1"/>
    <col min="84" max="92" width="8.140625" style="1" hidden="1" customWidth="1"/>
    <col min="93" max="93" width="7" style="1" hidden="1" customWidth="1"/>
    <col min="94" max="94" width="37" style="3" hidden="1" customWidth="1"/>
    <col min="95" max="95" width="11.140625" style="3" hidden="1" customWidth="1"/>
    <col min="96" max="96" width="23.85546875" style="3" hidden="1" customWidth="1"/>
    <col min="97" max="97" width="30.42578125" style="2" hidden="1" customWidth="1"/>
    <col min="98" max="98" width="8.7109375" style="1" hidden="1" customWidth="1"/>
    <col min="99" max="16384" width="8.140625" style="1" hidden="1"/>
  </cols>
  <sheetData>
    <row r="1" spans="1:97" s="204" customFormat="1" ht="30" customHeight="1" thickBo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23"/>
      <c r="N1" s="222"/>
      <c r="O1" s="221"/>
      <c r="P1" s="220"/>
      <c r="Q1" s="18"/>
      <c r="R1" s="18"/>
      <c r="S1" s="18"/>
      <c r="T1" s="50"/>
      <c r="U1" s="50"/>
      <c r="V1" s="49"/>
      <c r="W1" s="49"/>
      <c r="X1" s="91"/>
      <c r="Y1" s="211"/>
      <c r="Z1" s="211"/>
      <c r="AA1" s="211"/>
      <c r="AZ1" s="209"/>
      <c r="BD1" s="210"/>
      <c r="BF1" s="210"/>
      <c r="BH1" s="208"/>
      <c r="BI1" s="210"/>
      <c r="BL1" s="7"/>
      <c r="BQ1" s="208"/>
      <c r="BY1" s="208"/>
      <c r="CB1" s="208"/>
      <c r="CC1" s="209"/>
      <c r="CD1" s="208"/>
      <c r="CE1" s="207"/>
      <c r="CP1" s="206"/>
      <c r="CQ1" s="206"/>
      <c r="CR1" s="206"/>
      <c r="CS1" s="205"/>
    </row>
    <row r="2" spans="1:97" s="204" customFormat="1" ht="18" customHeight="1">
      <c r="A2" s="18"/>
      <c r="B2" s="219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8"/>
      <c r="N2" s="217"/>
      <c r="O2" s="216"/>
      <c r="P2" s="215"/>
      <c r="Q2" s="213"/>
      <c r="R2" s="213"/>
      <c r="S2" s="213"/>
      <c r="T2" s="214"/>
      <c r="U2" s="214"/>
      <c r="V2" s="213"/>
      <c r="W2" s="212"/>
      <c r="X2" s="91"/>
      <c r="Y2" s="211"/>
      <c r="Z2" s="211"/>
      <c r="AA2" s="211"/>
      <c r="AZ2" s="209"/>
      <c r="BD2" s="210"/>
      <c r="BF2" s="210"/>
      <c r="BH2" s="208"/>
      <c r="BI2" s="210"/>
      <c r="BL2" s="7"/>
      <c r="BQ2" s="208"/>
      <c r="BY2" s="208"/>
      <c r="CB2" s="208"/>
      <c r="CC2" s="209"/>
      <c r="CD2" s="208"/>
      <c r="CE2" s="207"/>
      <c r="CP2" s="206"/>
      <c r="CQ2" s="206"/>
      <c r="CR2" s="206"/>
      <c r="CS2" s="205"/>
    </row>
    <row r="3" spans="1:97" s="24" customFormat="1" ht="30" customHeight="1">
      <c r="A3" s="18"/>
      <c r="B3" s="177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4"/>
      <c r="S3" s="174"/>
      <c r="T3" s="175"/>
      <c r="U3" s="175"/>
      <c r="V3" s="174"/>
      <c r="W3" s="203"/>
      <c r="X3" s="91"/>
      <c r="Y3" s="28"/>
      <c r="Z3" s="28"/>
      <c r="AA3" s="28"/>
      <c r="AZ3" s="27"/>
      <c r="BD3" s="44"/>
      <c r="BF3" s="44"/>
      <c r="BH3" s="202"/>
      <c r="BI3" s="44"/>
      <c r="BL3" s="7"/>
      <c r="BQ3" s="202"/>
      <c r="BY3" s="202"/>
      <c r="CB3" s="202"/>
      <c r="CC3" s="27"/>
      <c r="CD3" s="202"/>
      <c r="CE3" s="201"/>
      <c r="CP3" s="200"/>
      <c r="CQ3" s="200"/>
      <c r="CR3" s="200"/>
      <c r="CS3" s="199"/>
    </row>
    <row r="4" spans="1:97" s="13" customFormat="1" ht="18" customHeight="1">
      <c r="A4" s="18"/>
      <c r="B4" s="177"/>
      <c r="C4" s="399" t="s">
        <v>41</v>
      </c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198"/>
      <c r="X4" s="91"/>
      <c r="Y4" s="83"/>
      <c r="Z4" s="83"/>
      <c r="AA4" s="83"/>
      <c r="AZ4" s="182"/>
      <c r="BD4" s="183"/>
      <c r="BF4" s="183"/>
      <c r="BH4" s="181"/>
      <c r="BI4" s="183"/>
      <c r="BL4" s="7"/>
      <c r="BQ4" s="181"/>
      <c r="BY4" s="181"/>
      <c r="CB4" s="181"/>
      <c r="CC4" s="182"/>
      <c r="CD4" s="181"/>
      <c r="CE4" s="180"/>
      <c r="CP4" s="179"/>
      <c r="CQ4" s="179"/>
      <c r="CR4" s="179"/>
      <c r="CS4" s="178"/>
    </row>
    <row r="5" spans="1:97" s="13" customFormat="1" ht="18" customHeight="1">
      <c r="A5" s="18"/>
      <c r="B5" s="177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7"/>
      <c r="U5" s="197"/>
      <c r="V5" s="196"/>
      <c r="W5" s="173"/>
      <c r="X5" s="91"/>
      <c r="Y5" s="83"/>
      <c r="Z5" s="83"/>
      <c r="AA5" s="83"/>
      <c r="AZ5" s="182"/>
      <c r="BD5" s="183"/>
      <c r="BF5" s="183"/>
      <c r="BH5" s="181"/>
      <c r="BI5" s="183"/>
      <c r="BL5" s="7"/>
      <c r="BQ5" s="181"/>
      <c r="BY5" s="181"/>
      <c r="CB5" s="181"/>
      <c r="CC5" s="182"/>
      <c r="CD5" s="181"/>
      <c r="CE5" s="180"/>
      <c r="CP5" s="179"/>
      <c r="CQ5" s="179"/>
      <c r="CR5" s="179"/>
      <c r="CS5" s="178"/>
    </row>
    <row r="6" spans="1:97" s="13" customFormat="1" ht="18" customHeight="1">
      <c r="A6" s="18"/>
      <c r="B6" s="177"/>
      <c r="C6" s="400" t="s">
        <v>39</v>
      </c>
      <c r="D6" s="400"/>
      <c r="E6" s="400"/>
      <c r="F6" s="400"/>
      <c r="G6" s="195"/>
      <c r="H6" s="402" t="s">
        <v>31</v>
      </c>
      <c r="I6" s="403"/>
      <c r="J6" s="176"/>
      <c r="K6" s="176"/>
      <c r="L6" s="176"/>
      <c r="M6" s="11"/>
      <c r="N6" s="192"/>
      <c r="O6" s="192"/>
      <c r="P6" s="192"/>
      <c r="Q6" s="192"/>
      <c r="R6" s="192"/>
      <c r="S6" s="192"/>
      <c r="T6" s="193"/>
      <c r="U6" s="193"/>
      <c r="V6" s="192"/>
      <c r="W6" s="173"/>
      <c r="X6" s="91"/>
      <c r="Y6" s="83"/>
      <c r="Z6" s="83"/>
      <c r="AA6" s="83"/>
      <c r="AZ6" s="182"/>
      <c r="BD6" s="404"/>
      <c r="BE6" s="405"/>
      <c r="BF6" s="405"/>
      <c r="BH6" s="181"/>
      <c r="BI6" s="183"/>
      <c r="BL6" s="7"/>
      <c r="BQ6" s="181"/>
      <c r="BY6" s="181"/>
      <c r="CB6" s="181"/>
      <c r="CC6" s="182"/>
      <c r="CD6" s="181"/>
      <c r="CE6" s="180"/>
      <c r="CP6" s="179"/>
      <c r="CQ6" s="179"/>
      <c r="CR6" s="179"/>
      <c r="CS6" s="178"/>
    </row>
    <row r="7" spans="1:97" s="13" customFormat="1" ht="18" customHeight="1">
      <c r="A7" s="18"/>
      <c r="B7" s="177"/>
      <c r="C7" s="401"/>
      <c r="D7" s="401"/>
      <c r="E7" s="401"/>
      <c r="F7" s="401"/>
      <c r="G7" s="194"/>
      <c r="H7" s="406"/>
      <c r="I7" s="407"/>
      <c r="J7" s="176"/>
      <c r="K7" s="176"/>
      <c r="L7" s="176"/>
      <c r="M7" s="192"/>
      <c r="N7" s="192"/>
      <c r="O7" s="192"/>
      <c r="P7" s="192"/>
      <c r="Q7" s="192"/>
      <c r="R7" s="192"/>
      <c r="S7" s="192"/>
      <c r="T7" s="193"/>
      <c r="U7" s="193"/>
      <c r="V7" s="192"/>
      <c r="W7" s="173"/>
      <c r="X7" s="91"/>
      <c r="Y7" s="83"/>
      <c r="Z7" s="83"/>
      <c r="AA7" s="83"/>
      <c r="AZ7" s="182"/>
      <c r="BD7" s="183"/>
      <c r="BF7" s="183"/>
      <c r="BH7" s="181"/>
      <c r="BI7" s="183"/>
      <c r="BL7" s="7"/>
      <c r="BQ7" s="181"/>
      <c r="BY7" s="181"/>
      <c r="CB7" s="181"/>
      <c r="CC7" s="182"/>
      <c r="CD7" s="181"/>
      <c r="CE7" s="180"/>
      <c r="CP7" s="179"/>
      <c r="CQ7" s="179"/>
      <c r="CR7" s="179"/>
      <c r="CS7" s="178"/>
    </row>
    <row r="8" spans="1:97" s="13" customFormat="1" ht="3.95" customHeight="1">
      <c r="A8" s="18"/>
      <c r="B8" s="177"/>
      <c r="C8" s="341"/>
      <c r="D8" s="341"/>
      <c r="E8" s="341"/>
      <c r="F8" s="341"/>
      <c r="G8" s="176"/>
      <c r="H8" s="320"/>
      <c r="I8" s="176"/>
      <c r="J8" s="176"/>
      <c r="K8" s="176"/>
      <c r="L8" s="176"/>
      <c r="M8" s="192"/>
      <c r="N8" s="192"/>
      <c r="O8" s="192"/>
      <c r="P8" s="192"/>
      <c r="Q8" s="192"/>
      <c r="R8" s="192"/>
      <c r="S8" s="192"/>
      <c r="T8" s="193"/>
      <c r="U8" s="193"/>
      <c r="V8" s="192"/>
      <c r="W8" s="173"/>
      <c r="X8" s="91"/>
      <c r="Y8" s="83"/>
      <c r="Z8" s="83"/>
      <c r="AA8" s="83"/>
      <c r="AZ8" s="182"/>
      <c r="BD8" s="183"/>
      <c r="BF8" s="183"/>
      <c r="BH8" s="181"/>
      <c r="BI8" s="183"/>
      <c r="BL8" s="7"/>
      <c r="BQ8" s="181"/>
      <c r="BY8" s="181"/>
      <c r="CB8" s="181"/>
      <c r="CC8" s="182"/>
      <c r="CD8" s="181"/>
      <c r="CE8" s="180"/>
      <c r="CP8" s="179"/>
      <c r="CQ8" s="179"/>
      <c r="CR8" s="179"/>
      <c r="CS8" s="178"/>
    </row>
    <row r="9" spans="1:97" s="13" customFormat="1" ht="32.1" customHeight="1">
      <c r="A9" s="18"/>
      <c r="B9" s="177"/>
      <c r="C9" s="408" t="s">
        <v>38</v>
      </c>
      <c r="D9" s="408"/>
      <c r="E9" s="408"/>
      <c r="F9" s="348" t="str">
        <f>IF(H7="","",H7)</f>
        <v/>
      </c>
      <c r="G9" s="191"/>
      <c r="H9" s="409"/>
      <c r="I9" s="410"/>
      <c r="J9" s="176"/>
      <c r="K9" s="176"/>
      <c r="L9" s="176"/>
      <c r="M9" s="411" t="str">
        <f>IF(I16="","","           Amount to use or sell")</f>
        <v/>
      </c>
      <c r="N9" s="411"/>
      <c r="O9" s="411"/>
      <c r="P9" s="411"/>
      <c r="Q9" s="411"/>
      <c r="R9" s="411"/>
      <c r="S9" s="411"/>
      <c r="T9" s="411"/>
      <c r="U9" s="411"/>
      <c r="V9" s="411"/>
      <c r="W9" s="173"/>
      <c r="X9" s="91"/>
      <c r="Y9" s="83"/>
      <c r="Z9" s="83"/>
      <c r="AA9" s="83"/>
      <c r="AZ9" s="182"/>
      <c r="BD9" s="183"/>
      <c r="BF9" s="183"/>
      <c r="BH9" s="181"/>
      <c r="BI9" s="183"/>
      <c r="BL9" s="7"/>
      <c r="BQ9" s="181"/>
      <c r="BY9" s="181"/>
      <c r="CB9" s="181"/>
      <c r="CC9" s="182"/>
      <c r="CD9" s="181"/>
      <c r="CE9" s="180"/>
      <c r="CP9" s="179"/>
      <c r="CQ9" s="179"/>
      <c r="CR9" s="179"/>
      <c r="CS9" s="178"/>
    </row>
    <row r="10" spans="1:97" s="13" customFormat="1" ht="3.95" customHeight="1">
      <c r="A10" s="18"/>
      <c r="B10" s="177"/>
      <c r="C10" s="341"/>
      <c r="D10" s="341"/>
      <c r="E10" s="341"/>
      <c r="F10" s="341"/>
      <c r="G10" s="176"/>
      <c r="H10" s="320"/>
      <c r="I10" s="176"/>
      <c r="J10" s="176"/>
      <c r="K10" s="176"/>
      <c r="L10" s="176"/>
      <c r="M10" s="412" t="str">
        <f>IF(I16="","",S23)</f>
        <v/>
      </c>
      <c r="N10" s="413"/>
      <c r="O10" s="413"/>
      <c r="P10" s="413"/>
      <c r="Q10" s="413"/>
      <c r="R10" s="413"/>
      <c r="S10" s="413"/>
      <c r="T10" s="413"/>
      <c r="U10" s="413"/>
      <c r="V10" s="414" t="str">
        <f>IF(I16="",""," Day(s) of Leave")</f>
        <v/>
      </c>
      <c r="W10" s="173"/>
      <c r="X10" s="91"/>
      <c r="Y10" s="83"/>
      <c r="Z10" s="83"/>
      <c r="AA10" s="83"/>
      <c r="AZ10" s="182"/>
      <c r="BD10" s="183"/>
      <c r="BF10" s="183"/>
      <c r="BH10" s="181"/>
      <c r="BI10" s="183"/>
      <c r="BL10" s="7"/>
      <c r="BQ10" s="181"/>
      <c r="BY10" s="181"/>
      <c r="CB10" s="181"/>
      <c r="CC10" s="182"/>
      <c r="CD10" s="181"/>
      <c r="CE10" s="180"/>
      <c r="CP10" s="179"/>
      <c r="CQ10" s="179"/>
      <c r="CR10" s="179"/>
      <c r="CS10" s="178"/>
    </row>
    <row r="11" spans="1:97" s="13" customFormat="1" ht="18" customHeight="1">
      <c r="A11" s="18"/>
      <c r="B11" s="177"/>
      <c r="C11" s="415" t="s">
        <v>37</v>
      </c>
      <c r="D11" s="415"/>
      <c r="E11" s="415"/>
      <c r="F11" s="415"/>
      <c r="G11" s="190"/>
      <c r="H11" s="416"/>
      <c r="I11" s="417"/>
      <c r="J11" s="176"/>
      <c r="K11" s="176"/>
      <c r="L11" s="176"/>
      <c r="M11" s="413"/>
      <c r="N11" s="413"/>
      <c r="O11" s="413"/>
      <c r="P11" s="413"/>
      <c r="Q11" s="413"/>
      <c r="R11" s="413"/>
      <c r="S11" s="413"/>
      <c r="T11" s="413"/>
      <c r="U11" s="413"/>
      <c r="V11" s="414"/>
      <c r="W11" s="173"/>
      <c r="X11" s="91"/>
      <c r="Y11" s="83"/>
      <c r="Z11" s="83"/>
      <c r="AA11" s="83"/>
      <c r="AZ11" s="182"/>
      <c r="BD11" s="183" t="s">
        <v>36</v>
      </c>
      <c r="BE11" s="180">
        <f>H7</f>
        <v>0</v>
      </c>
      <c r="BF11" s="189" t="s">
        <v>35</v>
      </c>
      <c r="BH11" s="181"/>
      <c r="BI11" s="183"/>
      <c r="BL11" s="7"/>
      <c r="BQ11" s="181"/>
      <c r="BY11" s="181"/>
      <c r="CB11" s="181"/>
      <c r="CC11" s="182"/>
      <c r="CD11" s="181"/>
      <c r="CE11" s="180"/>
      <c r="CP11" s="179"/>
      <c r="CQ11" s="179"/>
      <c r="CR11" s="179"/>
      <c r="CS11" s="178"/>
    </row>
    <row r="12" spans="1:97" s="13" customFormat="1" ht="18" customHeight="1">
      <c r="A12" s="18"/>
      <c r="B12" s="177"/>
      <c r="C12" s="420" t="s">
        <v>34</v>
      </c>
      <c r="D12" s="420"/>
      <c r="E12" s="420"/>
      <c r="F12" s="349" t="str">
        <f>F9</f>
        <v/>
      </c>
      <c r="G12" s="188"/>
      <c r="H12" s="418"/>
      <c r="I12" s="419"/>
      <c r="J12" s="176"/>
      <c r="K12" s="176"/>
      <c r="L12" s="176"/>
      <c r="M12" s="413"/>
      <c r="N12" s="413"/>
      <c r="O12" s="413"/>
      <c r="P12" s="413"/>
      <c r="Q12" s="413"/>
      <c r="R12" s="413"/>
      <c r="S12" s="413"/>
      <c r="T12" s="413"/>
      <c r="U12" s="413"/>
      <c r="V12" s="414"/>
      <c r="W12" s="173"/>
      <c r="X12" s="91"/>
      <c r="Y12" s="83"/>
      <c r="Z12" s="83"/>
      <c r="AA12" s="83"/>
      <c r="AC12" s="13" t="str">
        <f>IF(H22="","",OR(WEEKDAY(H23)={1,6,7}))</f>
        <v/>
      </c>
      <c r="AE12" s="187" t="str">
        <f>IF(H22="","",S23-H22)</f>
        <v/>
      </c>
      <c r="AZ12" s="182"/>
      <c r="BD12" s="183"/>
      <c r="BF12" s="183"/>
      <c r="BH12" s="181"/>
      <c r="BI12" s="183"/>
      <c r="BL12" s="7"/>
      <c r="BQ12" s="181"/>
      <c r="BY12" s="181"/>
      <c r="CB12" s="181"/>
      <c r="CC12" s="182"/>
      <c r="CD12" s="181"/>
      <c r="CE12" s="180"/>
      <c r="CP12" s="179"/>
      <c r="CQ12" s="179"/>
      <c r="CR12" s="179"/>
      <c r="CS12" s="178"/>
    </row>
    <row r="13" spans="1:97" s="13" customFormat="1" ht="8.25" customHeight="1">
      <c r="A13" s="18"/>
      <c r="B13" s="177"/>
      <c r="C13" s="398"/>
      <c r="D13" s="398"/>
      <c r="E13" s="398"/>
      <c r="F13" s="398"/>
      <c r="G13" s="225"/>
      <c r="H13" s="320"/>
      <c r="I13" s="176"/>
      <c r="J13" s="176"/>
      <c r="K13" s="176"/>
      <c r="L13" s="176"/>
      <c r="M13" s="413"/>
      <c r="N13" s="413"/>
      <c r="O13" s="413"/>
      <c r="P13" s="413"/>
      <c r="Q13" s="413"/>
      <c r="R13" s="413"/>
      <c r="S13" s="413"/>
      <c r="T13" s="413"/>
      <c r="U13" s="413"/>
      <c r="V13" s="414"/>
      <c r="W13" s="173"/>
      <c r="X13" s="91"/>
      <c r="Y13" s="83"/>
      <c r="Z13" s="83"/>
      <c r="AA13" s="83"/>
      <c r="AZ13" s="182"/>
      <c r="BD13" s="183"/>
      <c r="BF13" s="183"/>
      <c r="BH13" s="181"/>
      <c r="BI13" s="183"/>
      <c r="BL13" s="7"/>
      <c r="BQ13" s="181"/>
      <c r="BY13" s="181"/>
      <c r="CB13" s="181"/>
      <c r="CC13" s="182"/>
      <c r="CD13" s="181"/>
      <c r="CE13" s="180"/>
      <c r="CP13" s="179"/>
      <c r="CQ13" s="179"/>
      <c r="CR13" s="179"/>
      <c r="CS13" s="178"/>
    </row>
    <row r="14" spans="1:97" s="13" customFormat="1" ht="18" customHeight="1">
      <c r="A14" s="18"/>
      <c r="B14" s="177"/>
      <c r="C14" s="388" t="s">
        <v>33</v>
      </c>
      <c r="D14" s="388"/>
      <c r="E14" s="388"/>
      <c r="F14" s="388"/>
      <c r="G14" s="186"/>
      <c r="H14" s="351" t="s">
        <v>32</v>
      </c>
      <c r="I14" s="352" t="s">
        <v>31</v>
      </c>
      <c r="J14" s="176"/>
      <c r="K14" s="176"/>
      <c r="L14" s="176"/>
      <c r="M14" s="176"/>
      <c r="N14" s="176"/>
      <c r="O14" s="176"/>
      <c r="P14" s="176"/>
      <c r="Q14" s="176"/>
      <c r="R14" s="174"/>
      <c r="S14" s="174"/>
      <c r="T14" s="175"/>
      <c r="U14" s="175"/>
      <c r="V14" s="174"/>
      <c r="W14" s="173"/>
      <c r="X14" s="91"/>
      <c r="Y14" s="83"/>
      <c r="Z14" s="83"/>
      <c r="AA14" s="83"/>
      <c r="AC14" s="13" t="str">
        <f>IF(H22="","",OR(WEEKDAY(AK26)={1,6,7}))</f>
        <v/>
      </c>
      <c r="AZ14" s="182"/>
      <c r="BD14" s="183"/>
      <c r="BF14" s="183"/>
      <c r="BH14" s="181"/>
      <c r="BI14" s="183"/>
      <c r="BL14" s="7"/>
      <c r="BQ14" s="181"/>
      <c r="BY14" s="181"/>
      <c r="CB14" s="181"/>
      <c r="CC14" s="182"/>
      <c r="CD14" s="181"/>
      <c r="CE14" s="180"/>
      <c r="CP14" s="179"/>
      <c r="CQ14" s="179"/>
      <c r="CR14" s="179"/>
      <c r="CS14" s="178"/>
    </row>
    <row r="15" spans="1:97" s="13" customFormat="1" ht="3.95" customHeight="1">
      <c r="A15" s="18"/>
      <c r="B15" s="177"/>
      <c r="C15" s="389"/>
      <c r="D15" s="389"/>
      <c r="E15" s="389"/>
      <c r="F15" s="389"/>
      <c r="G15" s="185"/>
      <c r="H15" s="350"/>
      <c r="I15" s="353"/>
      <c r="J15" s="176"/>
      <c r="K15" s="176"/>
      <c r="L15" s="176"/>
      <c r="M15" s="176"/>
      <c r="N15" s="176"/>
      <c r="O15" s="176"/>
      <c r="P15" s="176"/>
      <c r="Q15" s="176"/>
      <c r="R15" s="174"/>
      <c r="S15" s="174"/>
      <c r="T15" s="175"/>
      <c r="U15" s="175"/>
      <c r="V15" s="174"/>
      <c r="W15" s="173"/>
      <c r="X15" s="91"/>
      <c r="Y15" s="83"/>
      <c r="Z15" s="83"/>
      <c r="AA15" s="83"/>
      <c r="AZ15" s="182"/>
      <c r="BD15" s="183"/>
      <c r="BF15" s="183"/>
      <c r="BH15" s="181"/>
      <c r="BI15" s="183"/>
      <c r="BL15" s="7"/>
      <c r="BQ15" s="181"/>
      <c r="BY15" s="181"/>
      <c r="CB15" s="181"/>
      <c r="CC15" s="182"/>
      <c r="CD15" s="181"/>
      <c r="CE15" s="180"/>
      <c r="CP15" s="179"/>
      <c r="CQ15" s="179"/>
      <c r="CR15" s="179"/>
      <c r="CS15" s="178"/>
    </row>
    <row r="16" spans="1:97" s="13" customFormat="1" ht="18" customHeight="1">
      <c r="A16" s="18"/>
      <c r="B16" s="177"/>
      <c r="C16" s="390"/>
      <c r="D16" s="390"/>
      <c r="E16" s="390"/>
      <c r="F16" s="390"/>
      <c r="G16" s="184"/>
      <c r="H16" s="354"/>
      <c r="I16" s="355"/>
      <c r="J16" s="176"/>
      <c r="K16" s="176"/>
      <c r="L16" s="176"/>
      <c r="M16" s="391"/>
      <c r="N16" s="391"/>
      <c r="O16" s="391"/>
      <c r="P16" s="391"/>
      <c r="Q16" s="391"/>
      <c r="R16" s="391"/>
      <c r="S16" s="391"/>
      <c r="T16" s="391"/>
      <c r="U16" s="391"/>
      <c r="V16" s="174"/>
      <c r="W16" s="173"/>
      <c r="X16" s="91"/>
      <c r="Y16" s="83"/>
      <c r="Z16" s="83"/>
      <c r="AA16" s="83"/>
      <c r="AZ16" s="182"/>
      <c r="BD16" s="183"/>
      <c r="BF16" s="183"/>
      <c r="BH16" s="181"/>
      <c r="BI16" s="183"/>
      <c r="BL16" s="7"/>
      <c r="BQ16" s="181"/>
      <c r="BY16" s="181"/>
      <c r="CB16" s="181"/>
      <c r="CC16" s="182"/>
      <c r="CD16" s="181"/>
      <c r="CE16" s="180"/>
      <c r="CP16" s="179"/>
      <c r="CQ16" s="179"/>
      <c r="CR16" s="179"/>
      <c r="CS16" s="178"/>
    </row>
    <row r="17" spans="2:99" ht="3.95" customHeight="1">
      <c r="B17" s="177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4"/>
      <c r="S17" s="174"/>
      <c r="T17" s="175"/>
      <c r="U17" s="175"/>
      <c r="V17" s="174"/>
      <c r="W17" s="173"/>
      <c r="X17" s="91"/>
      <c r="Y17" s="38"/>
      <c r="Z17" s="38"/>
      <c r="AA17" s="38"/>
    </row>
    <row r="18" spans="2:99" ht="18" customHeight="1">
      <c r="B18" s="73"/>
      <c r="C18" s="392"/>
      <c r="D18" s="392"/>
      <c r="E18" s="392"/>
      <c r="F18" s="392"/>
      <c r="G18" s="226"/>
      <c r="H18" s="174"/>
      <c r="I18" s="174"/>
      <c r="J18" s="174"/>
      <c r="K18" s="174"/>
      <c r="L18" s="174"/>
      <c r="M18" s="393"/>
      <c r="N18" s="393"/>
      <c r="O18" s="393"/>
      <c r="P18" s="393"/>
      <c r="Q18" s="393"/>
      <c r="R18" s="393"/>
      <c r="S18" s="393"/>
      <c r="T18" s="393"/>
      <c r="U18" s="393"/>
      <c r="V18" s="174"/>
      <c r="W18" s="173"/>
      <c r="X18" s="164"/>
      <c r="Y18" s="172"/>
      <c r="Z18" s="172"/>
      <c r="AA18" s="172"/>
      <c r="AB18" s="167"/>
      <c r="AC18" s="171"/>
      <c r="AD18" s="171"/>
      <c r="AE18" s="171"/>
      <c r="AF18" s="171"/>
      <c r="AG18" s="170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7"/>
      <c r="AT18" s="167"/>
      <c r="AU18" s="168"/>
      <c r="AV18" s="167"/>
      <c r="AW18" s="167"/>
    </row>
    <row r="19" spans="2:99" ht="18" customHeight="1">
      <c r="B19" s="73"/>
      <c r="C19" s="394" t="s">
        <v>42</v>
      </c>
      <c r="D19" s="395"/>
      <c r="E19" s="395"/>
      <c r="F19" s="395"/>
      <c r="G19" s="395"/>
      <c r="H19" s="395"/>
      <c r="I19" s="395"/>
      <c r="J19" s="396"/>
      <c r="K19" s="166"/>
      <c r="L19" s="166"/>
      <c r="M19" s="397" t="s">
        <v>40</v>
      </c>
      <c r="N19" s="397"/>
      <c r="O19" s="397"/>
      <c r="P19" s="397"/>
      <c r="Q19" s="397"/>
      <c r="R19" s="397"/>
      <c r="S19" s="397"/>
      <c r="T19" s="397"/>
      <c r="U19" s="397"/>
      <c r="V19" s="397"/>
      <c r="W19" s="165"/>
      <c r="X19" s="164"/>
      <c r="Y19" s="163"/>
      <c r="Z19" s="163"/>
      <c r="AA19" s="163"/>
      <c r="AB19" s="13"/>
      <c r="AC19" s="129"/>
      <c r="AD19" s="129"/>
      <c r="AE19" s="129"/>
      <c r="AF19" s="129"/>
      <c r="AG19" s="162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3"/>
      <c r="AT19" s="13"/>
      <c r="AU19" s="160"/>
      <c r="AV19" s="13"/>
      <c r="AW19" s="13"/>
      <c r="CE19" s="4">
        <v>44044</v>
      </c>
    </row>
    <row r="20" spans="2:99" ht="18" customHeight="1">
      <c r="B20" s="73"/>
      <c r="C20" s="159"/>
      <c r="D20" s="158"/>
      <c r="E20" s="158"/>
      <c r="F20" s="158"/>
      <c r="G20" s="158"/>
      <c r="H20" s="158"/>
      <c r="I20" s="158"/>
      <c r="J20" s="157"/>
      <c r="K20" s="11"/>
      <c r="L20" s="11"/>
      <c r="M20" s="156" t="s">
        <v>30</v>
      </c>
      <c r="N20" s="156"/>
      <c r="O20" s="155" t="s">
        <v>29</v>
      </c>
      <c r="P20" s="154"/>
      <c r="Q20" s="153"/>
      <c r="R20" s="153"/>
      <c r="S20" s="152" t="s">
        <v>28</v>
      </c>
      <c r="T20" s="123"/>
      <c r="U20" s="123"/>
      <c r="V20" s="123"/>
      <c r="W20" s="151"/>
      <c r="X20" s="150"/>
      <c r="Y20" s="149"/>
      <c r="Z20" s="149"/>
      <c r="AA20" s="149"/>
      <c r="AB20" s="381"/>
      <c r="AC20" s="381"/>
      <c r="AD20" s="381"/>
      <c r="AE20" s="381"/>
      <c r="AF20" s="381"/>
      <c r="AG20" s="381"/>
      <c r="AH20" s="381"/>
      <c r="AI20" s="381"/>
      <c r="AJ20" s="381"/>
      <c r="AK20" s="43"/>
      <c r="AL20" s="43"/>
      <c r="AM20" s="43"/>
      <c r="AN20" s="43"/>
      <c r="AO20" s="43"/>
      <c r="AP20" s="43"/>
      <c r="AQ20" s="43"/>
      <c r="AR20" s="43"/>
      <c r="AS20" s="56"/>
      <c r="AU20" s="24"/>
      <c r="AV20" s="24"/>
      <c r="AW20" s="24"/>
      <c r="AX20" s="24"/>
      <c r="AY20" s="24"/>
      <c r="AZ20" s="27"/>
      <c r="BA20" s="24"/>
      <c r="BB20" s="24"/>
      <c r="CE20" s="4">
        <v>44075</v>
      </c>
    </row>
    <row r="21" spans="2:99" ht="18" customHeight="1" thickBot="1">
      <c r="B21" s="73"/>
      <c r="C21" s="382" t="s">
        <v>27</v>
      </c>
      <c r="D21" s="383"/>
      <c r="E21" s="383"/>
      <c r="F21" s="383"/>
      <c r="G21" s="342"/>
      <c r="H21" s="356"/>
      <c r="I21" s="130"/>
      <c r="J21" s="137"/>
      <c r="K21" s="11"/>
      <c r="L21" s="11"/>
      <c r="M21" s="72" t="str">
        <f t="shared" ref="M21:M69" si="0">BP21</f>
        <v/>
      </c>
      <c r="N21" s="71"/>
      <c r="O21" s="84" t="str">
        <f>IF(H9="","",H9)</f>
        <v/>
      </c>
      <c r="P21" s="86" t="str">
        <f>IF(O21="","","1")</f>
        <v/>
      </c>
      <c r="Q21" s="77" t="str">
        <f t="shared" ref="Q21:Q69" si="1">IF(O21="","",BY21)</f>
        <v/>
      </c>
      <c r="R21" s="140" t="str">
        <f t="shared" ref="R21:R69" si="2">Q21</f>
        <v/>
      </c>
      <c r="S21" s="148" t="str">
        <f>IF(O71=0,"",O71)</f>
        <v/>
      </c>
      <c r="T21" s="384" t="str">
        <f>IF(H9="",""," &lt;")</f>
        <v/>
      </c>
      <c r="U21" s="384"/>
      <c r="V21" s="147" t="str">
        <f>IF(H9="","","Total Leave Calculated")</f>
        <v/>
      </c>
      <c r="W21" s="146"/>
      <c r="X21" s="91" t="str">
        <f t="shared" ref="X21:X69" si="3">IF(O21="","",2)</f>
        <v/>
      </c>
      <c r="Y21" s="85"/>
      <c r="Z21" s="85"/>
      <c r="AA21" s="85"/>
      <c r="AB21" s="43"/>
      <c r="AC21" s="358"/>
      <c r="AD21" s="358"/>
      <c r="AE21" s="358"/>
      <c r="AF21" s="358"/>
      <c r="AG21" s="358"/>
      <c r="AH21" s="358"/>
      <c r="AI21" s="358"/>
      <c r="AJ21" s="112"/>
      <c r="AK21" s="385"/>
      <c r="AL21" s="385"/>
      <c r="AM21" s="385"/>
      <c r="AN21" s="385"/>
      <c r="AO21" s="385"/>
      <c r="AP21" s="385"/>
      <c r="AQ21" s="385"/>
      <c r="AR21" s="43"/>
      <c r="AS21" s="100"/>
      <c r="AU21" s="141"/>
      <c r="BB21" s="43"/>
      <c r="BC21" s="43"/>
      <c r="BD21" s="47">
        <f>AU47+1</f>
        <v>1</v>
      </c>
      <c r="BE21" s="43" t="s">
        <v>26</v>
      </c>
      <c r="BF21" s="47">
        <f>WORKDAY(BD40,1,)</f>
        <v>23</v>
      </c>
      <c r="BG21" s="43">
        <v>1</v>
      </c>
      <c r="BH21" s="145">
        <f>AU50</f>
        <v>0</v>
      </c>
      <c r="BI21" s="47">
        <f>WORKDAY(BF41,1)</f>
        <v>52</v>
      </c>
      <c r="BJ21" s="43">
        <v>1</v>
      </c>
      <c r="BK21" s="43"/>
      <c r="BL21" s="144"/>
      <c r="BN21" s="22"/>
      <c r="BO21" s="23"/>
      <c r="BP21" s="22" t="str">
        <f>IF(H7="","",BN43)</f>
        <v/>
      </c>
      <c r="BQ21" s="5">
        <f>IF(BO43="","",BO43)</f>
        <v>68</v>
      </c>
      <c r="BS21" s="1" t="s">
        <v>25</v>
      </c>
      <c r="BT21" s="23">
        <f>BQ92</f>
        <v>68</v>
      </c>
      <c r="BY21" s="5">
        <v>2</v>
      </c>
      <c r="CA21" s="22">
        <f>BN44</f>
        <v>0</v>
      </c>
      <c r="CB21" s="5">
        <f>BN45</f>
        <v>0</v>
      </c>
      <c r="CC21" s="6">
        <v>1</v>
      </c>
      <c r="CD21" s="5" t="str">
        <f>IF(CH21=0,"",IF(CH21&lt;=6,"0.5",IF(CH21&lt;=12,1,IF(CH21&lt;=18,1.5,IF(CH21&lt;=24,2,IF(CH21&lt;=31,2.5))))))</f>
        <v/>
      </c>
      <c r="CE21" s="4">
        <v>44105</v>
      </c>
      <c r="CF21" s="23"/>
      <c r="CH21" s="1">
        <f>BM44</f>
        <v>0</v>
      </c>
      <c r="CK21" s="1" t="s">
        <v>24</v>
      </c>
      <c r="CO21" s="98"/>
      <c r="CP21" s="20"/>
      <c r="CQ21" s="20"/>
      <c r="CR21" s="20"/>
      <c r="CS21" s="21"/>
    </row>
    <row r="22" spans="2:99" ht="18" customHeight="1" thickTop="1">
      <c r="B22" s="73"/>
      <c r="C22" s="386" t="s">
        <v>23</v>
      </c>
      <c r="D22" s="387"/>
      <c r="E22" s="387"/>
      <c r="F22" s="387"/>
      <c r="G22" s="343"/>
      <c r="H22" s="357"/>
      <c r="I22" s="130"/>
      <c r="J22" s="137"/>
      <c r="K22" s="11"/>
      <c r="L22" s="11"/>
      <c r="M22" s="72" t="str">
        <f t="shared" si="0"/>
        <v/>
      </c>
      <c r="N22" s="71"/>
      <c r="O22" s="84" t="str">
        <f t="shared" ref="O22:O69" si="4">BQ22</f>
        <v/>
      </c>
      <c r="P22" s="86" t="str">
        <f t="shared" ref="P22:P69" si="5">IF(O22="","",".")</f>
        <v/>
      </c>
      <c r="Q22" s="77" t="str">
        <f t="shared" si="1"/>
        <v/>
      </c>
      <c r="R22" s="77" t="str">
        <f t="shared" si="2"/>
        <v/>
      </c>
      <c r="S22" s="143" t="str">
        <f>IF(H9="","",H11)</f>
        <v/>
      </c>
      <c r="T22" s="378" t="str">
        <f>IF(H9="","","&lt;")</f>
        <v/>
      </c>
      <c r="U22" s="378"/>
      <c r="V22" s="227" t="str">
        <f>IF(H9="","","Leave that has been charged since the LES for")</f>
        <v/>
      </c>
      <c r="W22" s="142" t="str">
        <f>IF(H9="","",H7)</f>
        <v/>
      </c>
      <c r="X22" s="91" t="str">
        <f t="shared" si="3"/>
        <v/>
      </c>
      <c r="Y22" s="85"/>
      <c r="Z22" s="85"/>
      <c r="AA22" s="85"/>
      <c r="AB22" s="43"/>
      <c r="AC22" s="90"/>
      <c r="AD22" s="90"/>
      <c r="AE22" s="90"/>
      <c r="AF22" s="90"/>
      <c r="AG22" s="90"/>
      <c r="AH22" s="90"/>
      <c r="AI22" s="90"/>
      <c r="AJ22" s="109"/>
      <c r="AK22" s="90"/>
      <c r="AL22" s="90"/>
      <c r="AM22" s="90"/>
      <c r="AN22" s="90"/>
      <c r="AO22" s="90"/>
      <c r="AP22" s="90"/>
      <c r="AQ22" s="90"/>
      <c r="AR22" s="43"/>
      <c r="AS22" s="56"/>
      <c r="AU22" s="141"/>
      <c r="BB22" s="24"/>
      <c r="BD22" s="47">
        <f t="shared" ref="BD22:BD40" si="6">BD21+1</f>
        <v>2</v>
      </c>
      <c r="BE22" s="1" t="s">
        <v>22</v>
      </c>
      <c r="BF22" s="47">
        <f t="shared" ref="BF22:BF41" si="7">WORKDAY(BF21,1)</f>
        <v>24</v>
      </c>
      <c r="BG22" s="1">
        <v>2</v>
      </c>
      <c r="BH22" s="5">
        <f t="shared" ref="BH22:BH74" si="8">BH21</f>
        <v>0</v>
      </c>
      <c r="BI22" s="47" t="str">
        <f t="shared" ref="BI22:BI74" si="9">IF(BJ22&gt;BH22,"",BI21+1)</f>
        <v/>
      </c>
      <c r="BJ22" s="1">
        <v>2</v>
      </c>
      <c r="BL22" s="7">
        <f>I16</f>
        <v>0</v>
      </c>
      <c r="BM22" s="1">
        <v>1902</v>
      </c>
      <c r="BN22" s="22"/>
      <c r="BO22" s="23"/>
      <c r="BP22" s="22" t="str">
        <f t="shared" ref="BP22:BP69" si="10">IF(CB21&lt;CC21,"",EDATE(BP21,1))</f>
        <v/>
      </c>
      <c r="BQ22" s="5" t="str">
        <f t="shared" ref="BQ22:BQ69" si="11">IF(BP22="","",IF(BP22=CA22,CD22,2.5))</f>
        <v/>
      </c>
      <c r="BY22" s="5">
        <v>4</v>
      </c>
      <c r="CA22" s="22">
        <f t="shared" ref="CA22:CB37" si="12">CA21</f>
        <v>0</v>
      </c>
      <c r="CB22" s="5">
        <f t="shared" si="12"/>
        <v>0</v>
      </c>
      <c r="CC22" s="6">
        <v>2</v>
      </c>
      <c r="CD22" s="5" t="str">
        <f t="shared" ref="CD22:CD69" si="13">CD21</f>
        <v/>
      </c>
      <c r="CE22" s="4">
        <v>44136</v>
      </c>
      <c r="CF22" s="23"/>
      <c r="CO22" s="98"/>
      <c r="CP22" s="20"/>
      <c r="CQ22" s="20"/>
      <c r="CR22" s="20">
        <f>J30</f>
        <v>0</v>
      </c>
      <c r="CS22" s="21">
        <v>43469</v>
      </c>
      <c r="CT22" s="19">
        <f t="shared" ref="CT22:CT85" si="14">IF(CR22=CS22,2,0)</f>
        <v>0</v>
      </c>
    </row>
    <row r="23" spans="2:99" ht="18" customHeight="1">
      <c r="B23" s="73"/>
      <c r="C23" s="374" t="str">
        <f>IF(H23="","","Based off of the calculations, your member would start Terminal on:")</f>
        <v/>
      </c>
      <c r="D23" s="375"/>
      <c r="E23" s="375"/>
      <c r="F23" s="375"/>
      <c r="G23" s="130"/>
      <c r="H23" s="376" t="str">
        <f>IF(H22="","",H21-H22+1)</f>
        <v/>
      </c>
      <c r="I23" s="376"/>
      <c r="J23" s="377"/>
      <c r="K23" s="11"/>
      <c r="L23" s="11"/>
      <c r="M23" s="72" t="str">
        <f t="shared" si="0"/>
        <v/>
      </c>
      <c r="N23" s="71"/>
      <c r="O23" s="84" t="str">
        <f t="shared" si="4"/>
        <v/>
      </c>
      <c r="P23" s="86" t="str">
        <f t="shared" si="5"/>
        <v/>
      </c>
      <c r="Q23" s="77" t="str">
        <f t="shared" si="1"/>
        <v/>
      </c>
      <c r="R23" s="140" t="str">
        <f t="shared" si="2"/>
        <v/>
      </c>
      <c r="S23" s="139" t="str">
        <f>IF(I16="","",S21-S22)</f>
        <v/>
      </c>
      <c r="T23" s="378" t="str">
        <f>IF(I16="","","&lt;")</f>
        <v/>
      </c>
      <c r="U23" s="378"/>
      <c r="V23" s="379" t="str">
        <f>IF(I16="","","Total amount of leave to use on Terminal or sell")</f>
        <v/>
      </c>
      <c r="W23" s="380"/>
      <c r="X23" s="91" t="str">
        <f t="shared" si="3"/>
        <v/>
      </c>
      <c r="Y23" s="85"/>
      <c r="Z23" s="85"/>
      <c r="AA23" s="85"/>
      <c r="AB23" s="43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43"/>
      <c r="AS23" s="56"/>
      <c r="BB23" s="138"/>
      <c r="BD23" s="47">
        <f t="shared" si="6"/>
        <v>3</v>
      </c>
      <c r="BE23" s="43" t="s">
        <v>21</v>
      </c>
      <c r="BF23" s="47">
        <f t="shared" si="7"/>
        <v>25</v>
      </c>
      <c r="BG23" s="43">
        <v>3</v>
      </c>
      <c r="BH23" s="5">
        <f t="shared" si="8"/>
        <v>0</v>
      </c>
      <c r="BI23" s="47" t="str">
        <f t="shared" si="9"/>
        <v/>
      </c>
      <c r="BJ23" s="1">
        <v>3</v>
      </c>
      <c r="BL23" s="7">
        <f t="shared" ref="BL23:BL86" si="15">BL22</f>
        <v>0</v>
      </c>
      <c r="BN23" s="22"/>
      <c r="BO23" s="23"/>
      <c r="BP23" s="22" t="str">
        <f t="shared" si="10"/>
        <v/>
      </c>
      <c r="BQ23" s="5" t="str">
        <f t="shared" si="11"/>
        <v/>
      </c>
      <c r="BY23" s="5">
        <v>6</v>
      </c>
      <c r="CA23" s="22">
        <f t="shared" si="12"/>
        <v>0</v>
      </c>
      <c r="CB23" s="5">
        <f t="shared" si="12"/>
        <v>0</v>
      </c>
      <c r="CC23" s="6">
        <v>3</v>
      </c>
      <c r="CD23" s="5" t="str">
        <f t="shared" si="13"/>
        <v/>
      </c>
      <c r="CE23" s="4">
        <v>44166</v>
      </c>
      <c r="CF23" s="23"/>
      <c r="CO23" s="98"/>
      <c r="CP23" s="20"/>
      <c r="CQ23" s="20"/>
      <c r="CR23" s="20">
        <f t="shared" ref="CR23:CR86" si="16">CR22</f>
        <v>0</v>
      </c>
      <c r="CS23" s="21">
        <v>43476</v>
      </c>
      <c r="CT23" s="19">
        <f t="shared" si="14"/>
        <v>0</v>
      </c>
    </row>
    <row r="24" spans="2:99" ht="18" customHeight="1">
      <c r="B24" s="73"/>
      <c r="C24" s="374" t="str">
        <f>IF(H24="","","Amount of leave member would sell:")</f>
        <v/>
      </c>
      <c r="D24" s="375"/>
      <c r="E24" s="375"/>
      <c r="F24" s="375"/>
      <c r="G24" s="321"/>
      <c r="H24" s="322" t="str">
        <f>IF(AE12=0,"",AE12)</f>
        <v/>
      </c>
      <c r="I24" s="130"/>
      <c r="J24" s="137"/>
      <c r="K24" s="11"/>
      <c r="L24" s="11"/>
      <c r="M24" s="72" t="str">
        <f t="shared" si="0"/>
        <v/>
      </c>
      <c r="N24" s="71"/>
      <c r="O24" s="84" t="str">
        <f t="shared" si="4"/>
        <v/>
      </c>
      <c r="P24" s="86" t="str">
        <f t="shared" si="5"/>
        <v/>
      </c>
      <c r="Q24" s="77" t="str">
        <f t="shared" si="1"/>
        <v/>
      </c>
      <c r="R24" s="77" t="str">
        <f t="shared" si="2"/>
        <v/>
      </c>
      <c r="S24" s="124"/>
      <c r="T24" s="123"/>
      <c r="U24" s="68"/>
      <c r="V24" s="227"/>
      <c r="W24" s="228"/>
      <c r="X24" s="91" t="str">
        <f t="shared" si="3"/>
        <v/>
      </c>
      <c r="Y24" s="85"/>
      <c r="Z24" s="85"/>
      <c r="AA24" s="85"/>
      <c r="AB24" s="43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43"/>
      <c r="AS24" s="56"/>
      <c r="BB24" s="24"/>
      <c r="BD24" s="47">
        <f t="shared" si="6"/>
        <v>4</v>
      </c>
      <c r="BE24" s="1" t="s">
        <v>20</v>
      </c>
      <c r="BF24" s="47">
        <f t="shared" si="7"/>
        <v>26</v>
      </c>
      <c r="BG24" s="1">
        <v>4</v>
      </c>
      <c r="BH24" s="5">
        <f t="shared" si="8"/>
        <v>0</v>
      </c>
      <c r="BI24" s="47" t="str">
        <f t="shared" si="9"/>
        <v/>
      </c>
      <c r="BJ24" s="43">
        <v>4</v>
      </c>
      <c r="BL24" s="7">
        <f t="shared" si="15"/>
        <v>0</v>
      </c>
      <c r="BN24" s="22"/>
      <c r="BO24" s="23"/>
      <c r="BP24" s="22" t="str">
        <f t="shared" si="10"/>
        <v/>
      </c>
      <c r="BQ24" s="5" t="str">
        <f t="shared" si="11"/>
        <v/>
      </c>
      <c r="BY24" s="5">
        <v>8</v>
      </c>
      <c r="CA24" s="22">
        <f t="shared" si="12"/>
        <v>0</v>
      </c>
      <c r="CB24" s="5">
        <f t="shared" si="12"/>
        <v>0</v>
      </c>
      <c r="CC24" s="6">
        <v>4</v>
      </c>
      <c r="CD24" s="5" t="str">
        <f t="shared" si="13"/>
        <v/>
      </c>
      <c r="CE24" s="4">
        <v>44197</v>
      </c>
      <c r="CF24" s="23"/>
      <c r="CO24" s="98"/>
      <c r="CP24" s="20"/>
      <c r="CQ24" s="20"/>
      <c r="CR24" s="20">
        <f t="shared" si="16"/>
        <v>0</v>
      </c>
      <c r="CS24" s="21">
        <v>43483</v>
      </c>
      <c r="CT24" s="19">
        <f t="shared" si="14"/>
        <v>0</v>
      </c>
    </row>
    <row r="25" spans="2:99" ht="18" customHeight="1">
      <c r="B25" s="73"/>
      <c r="C25" s="136"/>
      <c r="D25" s="134"/>
      <c r="E25" s="135"/>
      <c r="F25" s="134"/>
      <c r="G25" s="134"/>
      <c r="H25" s="134"/>
      <c r="I25" s="134"/>
      <c r="J25" s="133"/>
      <c r="K25" s="11"/>
      <c r="L25" s="11"/>
      <c r="M25" s="72" t="str">
        <f t="shared" si="0"/>
        <v/>
      </c>
      <c r="N25" s="71"/>
      <c r="O25" s="84" t="str">
        <f t="shared" si="4"/>
        <v/>
      </c>
      <c r="P25" s="86" t="str">
        <f t="shared" si="5"/>
        <v/>
      </c>
      <c r="Q25" s="77" t="str">
        <f t="shared" si="1"/>
        <v/>
      </c>
      <c r="R25" s="77" t="str">
        <f t="shared" si="2"/>
        <v/>
      </c>
      <c r="S25" s="132"/>
      <c r="T25" s="132"/>
      <c r="U25" s="132"/>
      <c r="V25" s="132"/>
      <c r="W25" s="131"/>
      <c r="X25" s="91" t="str">
        <f t="shared" si="3"/>
        <v/>
      </c>
      <c r="Y25" s="85"/>
      <c r="Z25" s="85"/>
      <c r="AA25" s="85"/>
      <c r="AB25" s="43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43"/>
      <c r="AS25" s="56"/>
      <c r="BB25" s="24"/>
      <c r="BD25" s="47">
        <f t="shared" si="6"/>
        <v>5</v>
      </c>
      <c r="BE25" s="43" t="s">
        <v>19</v>
      </c>
      <c r="BF25" s="47">
        <f t="shared" si="7"/>
        <v>27</v>
      </c>
      <c r="BG25" s="43">
        <v>5</v>
      </c>
      <c r="BH25" s="5">
        <f t="shared" si="8"/>
        <v>0</v>
      </c>
      <c r="BI25" s="47" t="str">
        <f t="shared" si="9"/>
        <v/>
      </c>
      <c r="BJ25" s="1">
        <v>5</v>
      </c>
      <c r="BL25" s="7">
        <f t="shared" si="15"/>
        <v>0</v>
      </c>
      <c r="BN25" s="22"/>
      <c r="BO25" s="23"/>
      <c r="BP25" s="22" t="str">
        <f t="shared" si="10"/>
        <v/>
      </c>
      <c r="BQ25" s="5" t="str">
        <f t="shared" si="11"/>
        <v/>
      </c>
      <c r="BY25" s="5">
        <v>10</v>
      </c>
      <c r="CA25" s="22">
        <f t="shared" si="12"/>
        <v>0</v>
      </c>
      <c r="CB25" s="5">
        <f t="shared" si="12"/>
        <v>0</v>
      </c>
      <c r="CC25" s="6">
        <v>5</v>
      </c>
      <c r="CD25" s="5" t="str">
        <f t="shared" si="13"/>
        <v/>
      </c>
      <c r="CE25" s="4">
        <v>44228</v>
      </c>
      <c r="CF25" s="23"/>
      <c r="CN25" s="1" t="e">
        <f>VLOOKUP(J30,CS22:CT1119,2,TRUE)</f>
        <v>#N/A</v>
      </c>
      <c r="CO25" s="98"/>
      <c r="CP25" s="20"/>
      <c r="CQ25" s="20"/>
      <c r="CR25" s="20">
        <f t="shared" si="16"/>
        <v>0</v>
      </c>
      <c r="CS25" s="21">
        <v>43490</v>
      </c>
      <c r="CT25" s="19">
        <f t="shared" si="14"/>
        <v>0</v>
      </c>
    </row>
    <row r="26" spans="2:99" ht="18" customHeight="1">
      <c r="B26" s="73"/>
      <c r="C26" s="371" t="s">
        <v>18</v>
      </c>
      <c r="D26" s="372"/>
      <c r="E26" s="372"/>
      <c r="F26" s="372"/>
      <c r="G26" s="372"/>
      <c r="H26" s="372"/>
      <c r="I26" s="372"/>
      <c r="J26" s="373"/>
      <c r="K26" s="11"/>
      <c r="L26" s="11"/>
      <c r="M26" s="72" t="str">
        <f t="shared" si="0"/>
        <v/>
      </c>
      <c r="N26" s="71"/>
      <c r="O26" s="84" t="str">
        <f t="shared" si="4"/>
        <v/>
      </c>
      <c r="P26" s="86" t="str">
        <f t="shared" si="5"/>
        <v/>
      </c>
      <c r="Q26" s="77" t="str">
        <f t="shared" si="1"/>
        <v/>
      </c>
      <c r="R26" s="77" t="str">
        <f t="shared" si="2"/>
        <v/>
      </c>
      <c r="S26" s="124"/>
      <c r="T26" s="130"/>
      <c r="U26" s="68"/>
      <c r="V26" s="129"/>
      <c r="W26" s="128"/>
      <c r="X26" s="91" t="str">
        <f t="shared" si="3"/>
        <v/>
      </c>
      <c r="Y26" s="85"/>
      <c r="Z26" s="85"/>
      <c r="AA26" s="85"/>
      <c r="AB26" s="43"/>
      <c r="AC26" s="57"/>
      <c r="AD26" s="57"/>
      <c r="AE26" s="224" t="b">
        <v>0</v>
      </c>
      <c r="AF26" s="361" t="str">
        <f>IF(AK26="","","If your member is authorized to take 20 days Permissive Temp Duty, and they were to take it consecutive to Terminal, the start date would be:")</f>
        <v/>
      </c>
      <c r="AG26" s="362"/>
      <c r="AH26" s="362"/>
      <c r="AI26" s="362"/>
      <c r="AJ26" s="224"/>
      <c r="AK26" s="365" t="str">
        <f>IF(H23="","",H23-20)</f>
        <v/>
      </c>
      <c r="AL26" s="365"/>
      <c r="AM26" s="57"/>
      <c r="AN26" s="57"/>
      <c r="AO26" s="57"/>
      <c r="AP26" s="57"/>
      <c r="AQ26" s="57"/>
      <c r="AR26" s="43"/>
      <c r="AS26" s="56"/>
      <c r="BB26" s="24"/>
      <c r="BD26" s="47">
        <f t="shared" si="6"/>
        <v>6</v>
      </c>
      <c r="BE26" s="1" t="s">
        <v>17</v>
      </c>
      <c r="BF26" s="47">
        <f t="shared" si="7"/>
        <v>30</v>
      </c>
      <c r="BG26" s="1">
        <v>6</v>
      </c>
      <c r="BH26" s="5">
        <f t="shared" si="8"/>
        <v>0</v>
      </c>
      <c r="BI26" s="47" t="str">
        <f t="shared" si="9"/>
        <v/>
      </c>
      <c r="BJ26" s="1">
        <v>6</v>
      </c>
      <c r="BL26" s="7">
        <f t="shared" si="15"/>
        <v>0</v>
      </c>
      <c r="BN26" s="22"/>
      <c r="BO26" s="23"/>
      <c r="BP26" s="22" t="str">
        <f t="shared" si="10"/>
        <v/>
      </c>
      <c r="BQ26" s="5" t="str">
        <f t="shared" si="11"/>
        <v/>
      </c>
      <c r="BY26" s="5">
        <v>12</v>
      </c>
      <c r="CA26" s="22">
        <f t="shared" si="12"/>
        <v>0</v>
      </c>
      <c r="CB26" s="5">
        <f t="shared" si="12"/>
        <v>0</v>
      </c>
      <c r="CC26" s="6">
        <v>6</v>
      </c>
      <c r="CD26" s="5" t="str">
        <f t="shared" si="13"/>
        <v/>
      </c>
      <c r="CE26" s="4">
        <v>44256</v>
      </c>
      <c r="CF26" s="23"/>
      <c r="CN26" s="1" t="e">
        <f>VLOOKUP(J30,CP26:CQ65,2,TRUE)</f>
        <v>#N/A</v>
      </c>
      <c r="CO26" s="98"/>
      <c r="CP26" s="20">
        <v>43466</v>
      </c>
      <c r="CQ26" s="55">
        <f t="shared" ref="CQ26:CQ65" si="17">IF(CR26=CP26,1,0)</f>
        <v>0</v>
      </c>
      <c r="CR26" s="20">
        <f t="shared" si="16"/>
        <v>0</v>
      </c>
      <c r="CS26" s="21">
        <v>43497</v>
      </c>
      <c r="CT26" s="19">
        <f t="shared" si="14"/>
        <v>0</v>
      </c>
    </row>
    <row r="27" spans="2:99" ht="18" customHeight="1">
      <c r="B27" s="73"/>
      <c r="C27" s="367" t="str">
        <f>IF(AE26=FALSE,"",IF(AE26=TRUE,AF26))</f>
        <v/>
      </c>
      <c r="D27" s="368"/>
      <c r="E27" s="368"/>
      <c r="F27" s="368"/>
      <c r="G27" s="127"/>
      <c r="H27" s="11"/>
      <c r="I27" s="126"/>
      <c r="J27" s="125"/>
      <c r="K27" s="11"/>
      <c r="L27" s="11"/>
      <c r="M27" s="72" t="str">
        <f t="shared" si="0"/>
        <v/>
      </c>
      <c r="N27" s="71"/>
      <c r="O27" s="84" t="str">
        <f t="shared" si="4"/>
        <v/>
      </c>
      <c r="P27" s="86" t="str">
        <f t="shared" si="5"/>
        <v/>
      </c>
      <c r="Q27" s="77" t="str">
        <f t="shared" si="1"/>
        <v/>
      </c>
      <c r="R27" s="77" t="str">
        <f t="shared" si="2"/>
        <v/>
      </c>
      <c r="S27" s="124"/>
      <c r="T27" s="123"/>
      <c r="U27" s="68"/>
      <c r="V27" s="227"/>
      <c r="W27" s="228"/>
      <c r="X27" s="91" t="str">
        <f t="shared" si="3"/>
        <v/>
      </c>
      <c r="Y27" s="85"/>
      <c r="Z27" s="85"/>
      <c r="AA27" s="85"/>
      <c r="AB27" s="43"/>
      <c r="AC27" s="57"/>
      <c r="AD27" s="57"/>
      <c r="AE27" s="224"/>
      <c r="AF27" s="363"/>
      <c r="AG27" s="364"/>
      <c r="AH27" s="364"/>
      <c r="AI27" s="364"/>
      <c r="AJ27" s="224"/>
      <c r="AK27" s="366"/>
      <c r="AL27" s="366"/>
      <c r="AM27" s="57"/>
      <c r="AN27" s="57"/>
      <c r="AO27" s="57"/>
      <c r="AP27" s="57"/>
      <c r="AQ27" s="57"/>
      <c r="AR27" s="43"/>
      <c r="AS27" s="56"/>
      <c r="BB27" s="24"/>
      <c r="BD27" s="47">
        <f t="shared" si="6"/>
        <v>7</v>
      </c>
      <c r="BE27" s="43" t="s">
        <v>16</v>
      </c>
      <c r="BF27" s="47">
        <f t="shared" si="7"/>
        <v>31</v>
      </c>
      <c r="BG27" s="43">
        <v>7</v>
      </c>
      <c r="BH27" s="5">
        <f t="shared" si="8"/>
        <v>0</v>
      </c>
      <c r="BI27" s="47" t="str">
        <f t="shared" si="9"/>
        <v/>
      </c>
      <c r="BJ27" s="43">
        <v>7</v>
      </c>
      <c r="BL27" s="7">
        <f t="shared" si="15"/>
        <v>0</v>
      </c>
      <c r="BN27" s="22"/>
      <c r="BO27" s="23"/>
      <c r="BP27" s="22" t="str">
        <f t="shared" si="10"/>
        <v/>
      </c>
      <c r="BQ27" s="5" t="str">
        <f t="shared" si="11"/>
        <v/>
      </c>
      <c r="BY27" s="5">
        <v>14</v>
      </c>
      <c r="CA27" s="22">
        <f t="shared" si="12"/>
        <v>0</v>
      </c>
      <c r="CB27" s="5">
        <f t="shared" si="12"/>
        <v>0</v>
      </c>
      <c r="CC27" s="6">
        <v>7</v>
      </c>
      <c r="CD27" s="5" t="str">
        <f t="shared" si="13"/>
        <v/>
      </c>
      <c r="CE27" s="4">
        <v>44287</v>
      </c>
      <c r="CF27" s="23"/>
      <c r="CO27" s="98"/>
      <c r="CP27" s="20">
        <v>43486</v>
      </c>
      <c r="CQ27" s="55">
        <f t="shared" si="17"/>
        <v>0</v>
      </c>
      <c r="CR27" s="20">
        <f t="shared" si="16"/>
        <v>0</v>
      </c>
      <c r="CS27" s="21">
        <v>43504</v>
      </c>
      <c r="CT27" s="19">
        <f t="shared" si="14"/>
        <v>0</v>
      </c>
      <c r="CU27" s="55" t="s">
        <v>2</v>
      </c>
    </row>
    <row r="28" spans="2:99" ht="18" customHeight="1">
      <c r="B28" s="73"/>
      <c r="C28" s="367"/>
      <c r="D28" s="368"/>
      <c r="E28" s="368"/>
      <c r="F28" s="368"/>
      <c r="G28" s="11"/>
      <c r="H28" s="369" t="str">
        <f>IF(AE26=FALSE,"",IF(AE26=TRUE,AK26))</f>
        <v/>
      </c>
      <c r="I28" s="369"/>
      <c r="J28" s="370"/>
      <c r="K28" s="11"/>
      <c r="L28" s="11"/>
      <c r="M28" s="72" t="str">
        <f t="shared" si="0"/>
        <v/>
      </c>
      <c r="N28" s="71"/>
      <c r="O28" s="84" t="str">
        <f t="shared" si="4"/>
        <v/>
      </c>
      <c r="P28" s="86" t="str">
        <f t="shared" si="5"/>
        <v/>
      </c>
      <c r="Q28" s="77" t="str">
        <f t="shared" si="1"/>
        <v/>
      </c>
      <c r="R28" s="77" t="str">
        <f t="shared" si="2"/>
        <v/>
      </c>
      <c r="S28" s="11"/>
      <c r="T28" s="68"/>
      <c r="U28" s="68"/>
      <c r="W28" s="67"/>
      <c r="X28" s="91" t="str">
        <f t="shared" si="3"/>
        <v/>
      </c>
      <c r="Y28" s="85"/>
      <c r="Z28" s="85"/>
      <c r="AA28" s="85"/>
      <c r="AB28" s="43"/>
      <c r="AC28" s="57"/>
      <c r="AD28" s="57"/>
      <c r="AE28" s="224"/>
      <c r="AF28" s="224"/>
      <c r="AG28" s="224"/>
      <c r="AH28" s="224"/>
      <c r="AI28" s="224"/>
      <c r="AJ28" s="224"/>
      <c r="AK28" s="224"/>
      <c r="AL28" s="224"/>
      <c r="AM28" s="57"/>
      <c r="AN28" s="57"/>
      <c r="AO28" s="57"/>
      <c r="AP28" s="57"/>
      <c r="AQ28" s="57"/>
      <c r="AR28" s="43"/>
      <c r="AS28" s="56"/>
      <c r="BB28" s="24"/>
      <c r="BD28" s="47">
        <f t="shared" si="6"/>
        <v>8</v>
      </c>
      <c r="BE28" s="1" t="s">
        <v>15</v>
      </c>
      <c r="BF28" s="47">
        <f t="shared" si="7"/>
        <v>32</v>
      </c>
      <c r="BG28" s="1">
        <v>8</v>
      </c>
      <c r="BH28" s="5">
        <f t="shared" si="8"/>
        <v>0</v>
      </c>
      <c r="BI28" s="47" t="str">
        <f t="shared" si="9"/>
        <v/>
      </c>
      <c r="BJ28" s="1">
        <v>8</v>
      </c>
      <c r="BL28" s="7">
        <f t="shared" si="15"/>
        <v>0</v>
      </c>
      <c r="BN28" s="22"/>
      <c r="BO28" s="23"/>
      <c r="BP28" s="22" t="str">
        <f t="shared" si="10"/>
        <v/>
      </c>
      <c r="BQ28" s="122" t="str">
        <f t="shared" si="11"/>
        <v/>
      </c>
      <c r="BY28" s="5">
        <v>16</v>
      </c>
      <c r="CA28" s="22">
        <f t="shared" si="12"/>
        <v>0</v>
      </c>
      <c r="CB28" s="5">
        <f t="shared" si="12"/>
        <v>0</v>
      </c>
      <c r="CC28" s="6">
        <v>8</v>
      </c>
      <c r="CD28" s="5" t="str">
        <f t="shared" si="13"/>
        <v/>
      </c>
      <c r="CE28" s="4">
        <v>44317</v>
      </c>
      <c r="CF28" s="23"/>
      <c r="CO28" s="98"/>
      <c r="CP28" s="20">
        <v>43514</v>
      </c>
      <c r="CQ28" s="55">
        <f t="shared" si="17"/>
        <v>0</v>
      </c>
      <c r="CR28" s="20">
        <f t="shared" si="16"/>
        <v>0</v>
      </c>
      <c r="CS28" s="21">
        <v>43511</v>
      </c>
      <c r="CT28" s="19">
        <f t="shared" si="14"/>
        <v>0</v>
      </c>
      <c r="CU28" s="19" t="s">
        <v>2</v>
      </c>
    </row>
    <row r="29" spans="2:99" ht="18" customHeight="1">
      <c r="B29" s="73"/>
      <c r="C29" s="121"/>
      <c r="D29" s="119"/>
      <c r="E29" s="119"/>
      <c r="F29" s="119"/>
      <c r="G29" s="120"/>
      <c r="H29" s="119"/>
      <c r="I29" s="119"/>
      <c r="J29" s="118"/>
      <c r="K29" s="101"/>
      <c r="L29" s="101"/>
      <c r="M29" s="107" t="str">
        <f t="shared" si="0"/>
        <v/>
      </c>
      <c r="N29" s="106"/>
      <c r="O29" s="105" t="str">
        <f t="shared" si="4"/>
        <v/>
      </c>
      <c r="P29" s="104" t="str">
        <f t="shared" si="5"/>
        <v/>
      </c>
      <c r="Q29" s="103" t="str">
        <f t="shared" si="1"/>
        <v/>
      </c>
      <c r="R29" s="103" t="str">
        <f t="shared" si="2"/>
        <v/>
      </c>
      <c r="S29" s="101"/>
      <c r="T29" s="102"/>
      <c r="U29" s="102"/>
      <c r="V29" s="101"/>
      <c r="W29" s="67"/>
      <c r="X29" s="91" t="str">
        <f t="shared" si="3"/>
        <v/>
      </c>
      <c r="Y29" s="85"/>
      <c r="Z29" s="85"/>
      <c r="AA29" s="85"/>
      <c r="AB29" s="43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43"/>
      <c r="AS29" s="56"/>
      <c r="BB29" s="24"/>
      <c r="BD29" s="47">
        <f t="shared" si="6"/>
        <v>9</v>
      </c>
      <c r="BE29" s="43" t="s">
        <v>14</v>
      </c>
      <c r="BF29" s="47">
        <f t="shared" si="7"/>
        <v>33</v>
      </c>
      <c r="BG29" s="43">
        <v>9</v>
      </c>
      <c r="BH29" s="5">
        <f t="shared" si="8"/>
        <v>0</v>
      </c>
      <c r="BI29" s="47" t="str">
        <f t="shared" si="9"/>
        <v/>
      </c>
      <c r="BJ29" s="1">
        <v>9</v>
      </c>
      <c r="BL29" s="7">
        <f t="shared" si="15"/>
        <v>0</v>
      </c>
      <c r="BN29" s="22"/>
      <c r="BO29" s="23"/>
      <c r="BP29" s="22" t="str">
        <f t="shared" si="10"/>
        <v/>
      </c>
      <c r="BQ29" s="5" t="str">
        <f t="shared" si="11"/>
        <v/>
      </c>
      <c r="BY29" s="5">
        <v>18</v>
      </c>
      <c r="CA29" s="22">
        <f t="shared" si="12"/>
        <v>0</v>
      </c>
      <c r="CB29" s="5">
        <f t="shared" si="12"/>
        <v>0</v>
      </c>
      <c r="CC29" s="6">
        <v>9</v>
      </c>
      <c r="CD29" s="5" t="str">
        <f t="shared" si="13"/>
        <v/>
      </c>
      <c r="CE29" s="4">
        <v>44348</v>
      </c>
      <c r="CF29" s="23"/>
      <c r="CO29" s="98"/>
      <c r="CP29" s="20">
        <v>43612</v>
      </c>
      <c r="CQ29" s="55">
        <f t="shared" si="17"/>
        <v>0</v>
      </c>
      <c r="CR29" s="20">
        <f t="shared" si="16"/>
        <v>0</v>
      </c>
      <c r="CS29" s="21">
        <v>43518</v>
      </c>
      <c r="CT29" s="19">
        <f t="shared" si="14"/>
        <v>0</v>
      </c>
    </row>
    <row r="30" spans="2:99" ht="18" customHeight="1">
      <c r="B30" s="73"/>
      <c r="C30" s="101"/>
      <c r="D30" s="101"/>
      <c r="E30" s="107"/>
      <c r="F30" s="101"/>
      <c r="G30" s="117"/>
      <c r="H30" s="117"/>
      <c r="I30" s="117"/>
      <c r="J30" s="116"/>
      <c r="K30" s="101"/>
      <c r="L30" s="101"/>
      <c r="M30" s="107" t="str">
        <f t="shared" si="0"/>
        <v/>
      </c>
      <c r="N30" s="106"/>
      <c r="O30" s="105" t="str">
        <f t="shared" si="4"/>
        <v/>
      </c>
      <c r="P30" s="104" t="str">
        <f t="shared" si="5"/>
        <v/>
      </c>
      <c r="Q30" s="103" t="str">
        <f t="shared" si="1"/>
        <v/>
      </c>
      <c r="R30" s="103" t="str">
        <f t="shared" si="2"/>
        <v/>
      </c>
      <c r="S30" s="101"/>
      <c r="T30" s="102"/>
      <c r="U30" s="102"/>
      <c r="V30" s="101"/>
      <c r="W30" s="67"/>
      <c r="X30" s="91" t="str">
        <f t="shared" si="3"/>
        <v/>
      </c>
      <c r="Y30" s="85"/>
      <c r="Z30" s="85"/>
      <c r="AA30" s="85"/>
      <c r="AC30" s="358"/>
      <c r="AD30" s="358"/>
      <c r="AE30" s="358"/>
      <c r="AF30" s="358"/>
      <c r="AG30" s="358"/>
      <c r="AH30" s="358"/>
      <c r="AI30" s="358"/>
      <c r="AJ30" s="113"/>
      <c r="AK30" s="358"/>
      <c r="AL30" s="358"/>
      <c r="AM30" s="358"/>
      <c r="AN30" s="358"/>
      <c r="AO30" s="358"/>
      <c r="AP30" s="358"/>
      <c r="AQ30" s="358"/>
      <c r="AR30" s="43"/>
      <c r="AS30" s="114"/>
      <c r="AU30" s="24"/>
      <c r="AV30" s="26"/>
      <c r="AW30" s="26"/>
      <c r="AX30" s="113"/>
      <c r="AY30" s="113"/>
      <c r="AZ30" s="27"/>
      <c r="BA30" s="113"/>
      <c r="BB30" s="113"/>
      <c r="BC30" s="113"/>
      <c r="BD30" s="47">
        <f t="shared" si="6"/>
        <v>10</v>
      </c>
      <c r="BE30" s="1" t="s">
        <v>13</v>
      </c>
      <c r="BF30" s="47">
        <f t="shared" si="7"/>
        <v>34</v>
      </c>
      <c r="BG30" s="1">
        <v>10</v>
      </c>
      <c r="BH30" s="5">
        <f t="shared" si="8"/>
        <v>0</v>
      </c>
      <c r="BI30" s="47" t="str">
        <f t="shared" si="9"/>
        <v/>
      </c>
      <c r="BJ30" s="43">
        <v>10</v>
      </c>
      <c r="BK30" s="113"/>
      <c r="BL30" s="7">
        <f t="shared" si="15"/>
        <v>0</v>
      </c>
      <c r="BN30" s="22"/>
      <c r="BO30" s="23"/>
      <c r="BP30" s="22" t="str">
        <f t="shared" si="10"/>
        <v/>
      </c>
      <c r="BQ30" s="5" t="str">
        <f t="shared" si="11"/>
        <v/>
      </c>
      <c r="BY30" s="5">
        <v>20</v>
      </c>
      <c r="CA30" s="22">
        <f t="shared" si="12"/>
        <v>0</v>
      </c>
      <c r="CB30" s="5">
        <f t="shared" si="12"/>
        <v>0</v>
      </c>
      <c r="CC30" s="6">
        <v>10</v>
      </c>
      <c r="CD30" s="5" t="str">
        <f t="shared" si="13"/>
        <v/>
      </c>
      <c r="CE30" s="4">
        <v>44378</v>
      </c>
      <c r="CF30" s="23"/>
      <c r="CO30" s="98"/>
      <c r="CP30" s="20">
        <v>43650</v>
      </c>
      <c r="CQ30" s="55">
        <f t="shared" si="17"/>
        <v>0</v>
      </c>
      <c r="CR30" s="20">
        <f t="shared" si="16"/>
        <v>0</v>
      </c>
      <c r="CS30" s="21">
        <v>43525</v>
      </c>
      <c r="CT30" s="19">
        <f t="shared" si="14"/>
        <v>0</v>
      </c>
    </row>
    <row r="31" spans="2:99" ht="18" customHeight="1">
      <c r="B31" s="73"/>
      <c r="C31" s="101"/>
      <c r="D31" s="101"/>
      <c r="E31" s="107"/>
      <c r="F31" s="101"/>
      <c r="G31" s="101"/>
      <c r="H31" s="101"/>
      <c r="I31" s="101"/>
      <c r="J31" s="101"/>
      <c r="K31" s="101"/>
      <c r="L31" s="101"/>
      <c r="M31" s="107" t="str">
        <f t="shared" si="0"/>
        <v/>
      </c>
      <c r="N31" s="106"/>
      <c r="O31" s="105" t="str">
        <f t="shared" si="4"/>
        <v/>
      </c>
      <c r="P31" s="104" t="str">
        <f t="shared" si="5"/>
        <v/>
      </c>
      <c r="Q31" s="103" t="str">
        <f t="shared" si="1"/>
        <v/>
      </c>
      <c r="R31" s="103" t="str">
        <f t="shared" si="2"/>
        <v/>
      </c>
      <c r="S31" s="101"/>
      <c r="T31" s="102"/>
      <c r="U31" s="102"/>
      <c r="V31" s="101"/>
      <c r="W31" s="67"/>
      <c r="X31" s="91" t="str">
        <f t="shared" si="3"/>
        <v/>
      </c>
      <c r="Y31" s="85"/>
      <c r="Z31" s="85"/>
      <c r="AA31" s="85"/>
      <c r="AB31" s="43"/>
      <c r="AC31" s="90"/>
      <c r="AD31" s="90"/>
      <c r="AE31" s="90"/>
      <c r="AF31" s="90"/>
      <c r="AG31" s="90"/>
      <c r="AH31" s="90"/>
      <c r="AI31" s="90"/>
      <c r="AJ31" s="112"/>
      <c r="AK31" s="90"/>
      <c r="AL31" s="90"/>
      <c r="AM31" s="90"/>
      <c r="AN31" s="90"/>
      <c r="AO31" s="90"/>
      <c r="AP31" s="90"/>
      <c r="AQ31" s="90"/>
      <c r="AR31" s="43"/>
      <c r="AS31" s="56"/>
      <c r="AU31" s="24"/>
      <c r="AV31" s="26"/>
      <c r="AW31" s="26"/>
      <c r="AX31" s="24"/>
      <c r="AY31" s="24"/>
      <c r="AZ31" s="25"/>
      <c r="BA31" s="24"/>
      <c r="BB31" s="24"/>
      <c r="BD31" s="47">
        <f t="shared" si="6"/>
        <v>11</v>
      </c>
      <c r="BE31" s="43" t="s">
        <v>12</v>
      </c>
      <c r="BF31" s="47">
        <f t="shared" si="7"/>
        <v>37</v>
      </c>
      <c r="BG31" s="43">
        <v>11</v>
      </c>
      <c r="BH31" s="5">
        <f t="shared" si="8"/>
        <v>0</v>
      </c>
      <c r="BI31" s="47" t="str">
        <f t="shared" si="9"/>
        <v/>
      </c>
      <c r="BJ31" s="1">
        <v>11</v>
      </c>
      <c r="BL31" s="7">
        <f t="shared" si="15"/>
        <v>0</v>
      </c>
      <c r="BN31" s="22"/>
      <c r="BO31" s="23"/>
      <c r="BP31" s="22" t="str">
        <f t="shared" si="10"/>
        <v/>
      </c>
      <c r="BQ31" s="5" t="str">
        <f t="shared" si="11"/>
        <v/>
      </c>
      <c r="BY31" s="5">
        <v>22</v>
      </c>
      <c r="CA31" s="22">
        <f t="shared" si="12"/>
        <v>0</v>
      </c>
      <c r="CB31" s="5">
        <f t="shared" si="12"/>
        <v>0</v>
      </c>
      <c r="CC31" s="6">
        <v>11</v>
      </c>
      <c r="CD31" s="5" t="str">
        <f t="shared" si="13"/>
        <v/>
      </c>
      <c r="CE31" s="4">
        <v>44409</v>
      </c>
      <c r="CF31" s="23"/>
      <c r="CP31" s="3">
        <v>43710</v>
      </c>
      <c r="CQ31" s="55">
        <f t="shared" si="17"/>
        <v>0</v>
      </c>
      <c r="CR31" s="20">
        <f t="shared" si="16"/>
        <v>0</v>
      </c>
      <c r="CS31" s="21">
        <v>43532</v>
      </c>
      <c r="CT31" s="19">
        <f t="shared" si="14"/>
        <v>0</v>
      </c>
    </row>
    <row r="32" spans="2:99" ht="18" customHeight="1">
      <c r="B32" s="73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7" t="str">
        <f t="shared" si="0"/>
        <v/>
      </c>
      <c r="N32" s="106"/>
      <c r="O32" s="105" t="str">
        <f t="shared" si="4"/>
        <v/>
      </c>
      <c r="P32" s="104" t="str">
        <f t="shared" si="5"/>
        <v/>
      </c>
      <c r="Q32" s="103" t="str">
        <f t="shared" si="1"/>
        <v/>
      </c>
      <c r="R32" s="103" t="str">
        <f t="shared" si="2"/>
        <v/>
      </c>
      <c r="S32" s="101"/>
      <c r="T32" s="102"/>
      <c r="U32" s="102"/>
      <c r="V32" s="101"/>
      <c r="W32" s="67"/>
      <c r="X32" s="91" t="str">
        <f t="shared" si="3"/>
        <v/>
      </c>
      <c r="Y32" s="85"/>
      <c r="Z32" s="85"/>
      <c r="AA32" s="85"/>
      <c r="AB32" s="43"/>
      <c r="AC32" s="57"/>
      <c r="AD32" s="57"/>
      <c r="AE32" s="57"/>
      <c r="AF32" s="57"/>
      <c r="AG32" s="57"/>
      <c r="AH32" s="57"/>
      <c r="AI32" s="57"/>
      <c r="AJ32" s="109"/>
      <c r="AK32" s="57"/>
      <c r="AL32" s="57"/>
      <c r="AM32" s="57"/>
      <c r="AN32" s="57"/>
      <c r="AO32" s="57"/>
      <c r="AP32" s="57"/>
      <c r="AQ32" s="57"/>
      <c r="AR32" s="43"/>
      <c r="AS32" s="56"/>
      <c r="AU32" s="24"/>
      <c r="AV32" s="26"/>
      <c r="AW32" s="26"/>
      <c r="AX32" s="24"/>
      <c r="AY32" s="24"/>
      <c r="AZ32" s="27"/>
      <c r="BA32" s="24"/>
      <c r="BB32" s="24"/>
      <c r="BD32" s="47">
        <f t="shared" si="6"/>
        <v>12</v>
      </c>
      <c r="BE32" s="1" t="s">
        <v>11</v>
      </c>
      <c r="BF32" s="47">
        <f t="shared" si="7"/>
        <v>38</v>
      </c>
      <c r="BG32" s="1">
        <v>12</v>
      </c>
      <c r="BH32" s="5">
        <f t="shared" si="8"/>
        <v>0</v>
      </c>
      <c r="BI32" s="47" t="str">
        <f t="shared" si="9"/>
        <v/>
      </c>
      <c r="BJ32" s="1">
        <v>12</v>
      </c>
      <c r="BL32" s="7">
        <f t="shared" si="15"/>
        <v>0</v>
      </c>
      <c r="BN32" s="22"/>
      <c r="BO32" s="23"/>
      <c r="BP32" s="22" t="str">
        <f t="shared" si="10"/>
        <v/>
      </c>
      <c r="BQ32" s="5" t="str">
        <f t="shared" si="11"/>
        <v/>
      </c>
      <c r="BY32" s="5">
        <v>24</v>
      </c>
      <c r="CA32" s="22">
        <f t="shared" si="12"/>
        <v>0</v>
      </c>
      <c r="CB32" s="5">
        <f t="shared" si="12"/>
        <v>0</v>
      </c>
      <c r="CC32" s="6">
        <v>12</v>
      </c>
      <c r="CD32" s="5" t="str">
        <f t="shared" si="13"/>
        <v/>
      </c>
      <c r="CE32" s="4">
        <v>44440</v>
      </c>
      <c r="CF32" s="23"/>
      <c r="CN32" s="98"/>
      <c r="CO32" s="111"/>
      <c r="CP32" s="110">
        <v>43752</v>
      </c>
      <c r="CQ32" s="55">
        <f t="shared" si="17"/>
        <v>0</v>
      </c>
      <c r="CR32" s="20">
        <f t="shared" si="16"/>
        <v>0</v>
      </c>
      <c r="CS32" s="21">
        <v>43539</v>
      </c>
      <c r="CT32" s="19">
        <f t="shared" si="14"/>
        <v>0</v>
      </c>
    </row>
    <row r="33" spans="2:98" ht="18" customHeight="1">
      <c r="B33" s="73"/>
      <c r="C33" s="360"/>
      <c r="D33" s="360"/>
      <c r="E33" s="360"/>
      <c r="F33" s="360"/>
      <c r="G33" s="360"/>
      <c r="H33" s="360"/>
      <c r="I33" s="360"/>
      <c r="J33" s="360"/>
      <c r="K33" s="101"/>
      <c r="L33" s="101"/>
      <c r="M33" s="107" t="str">
        <f t="shared" si="0"/>
        <v/>
      </c>
      <c r="N33" s="106"/>
      <c r="O33" s="105" t="str">
        <f t="shared" si="4"/>
        <v/>
      </c>
      <c r="P33" s="104" t="str">
        <f t="shared" si="5"/>
        <v/>
      </c>
      <c r="Q33" s="103" t="str">
        <f t="shared" si="1"/>
        <v/>
      </c>
      <c r="R33" s="103" t="str">
        <f t="shared" si="2"/>
        <v/>
      </c>
      <c r="S33" s="101"/>
      <c r="T33" s="102"/>
      <c r="U33" s="102"/>
      <c r="V33" s="101"/>
      <c r="W33" s="67"/>
      <c r="X33" s="91" t="str">
        <f t="shared" si="3"/>
        <v/>
      </c>
      <c r="Y33" s="85"/>
      <c r="Z33" s="85"/>
      <c r="AA33" s="85"/>
      <c r="AB33" s="43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43"/>
      <c r="AS33" s="56"/>
      <c r="AU33" s="24"/>
      <c r="AV33" s="26"/>
      <c r="AW33" s="26"/>
      <c r="AX33" s="24"/>
      <c r="AY33" s="24"/>
      <c r="AZ33" s="25"/>
      <c r="BA33" s="24"/>
      <c r="BB33" s="24"/>
      <c r="BD33" s="47">
        <f t="shared" si="6"/>
        <v>13</v>
      </c>
      <c r="BE33" s="43" t="s">
        <v>10</v>
      </c>
      <c r="BF33" s="47">
        <f t="shared" si="7"/>
        <v>39</v>
      </c>
      <c r="BG33" s="43">
        <v>13</v>
      </c>
      <c r="BH33" s="5">
        <f t="shared" si="8"/>
        <v>0</v>
      </c>
      <c r="BI33" s="47" t="str">
        <f t="shared" si="9"/>
        <v/>
      </c>
      <c r="BJ33" s="43">
        <v>13</v>
      </c>
      <c r="BL33" s="7">
        <f t="shared" si="15"/>
        <v>0</v>
      </c>
      <c r="BN33" s="22"/>
      <c r="BO33" s="23"/>
      <c r="BP33" s="75" t="str">
        <f t="shared" si="10"/>
        <v/>
      </c>
      <c r="BQ33" s="5" t="str">
        <f t="shared" si="11"/>
        <v/>
      </c>
      <c r="BR33" s="92"/>
      <c r="BS33" s="92"/>
      <c r="BY33" s="5">
        <v>26</v>
      </c>
      <c r="CA33" s="22">
        <f t="shared" si="12"/>
        <v>0</v>
      </c>
      <c r="CB33" s="5">
        <f t="shared" si="12"/>
        <v>0</v>
      </c>
      <c r="CC33" s="6">
        <v>13</v>
      </c>
      <c r="CD33" s="5" t="str">
        <f t="shared" si="13"/>
        <v/>
      </c>
      <c r="CE33" s="4">
        <v>44470</v>
      </c>
      <c r="CF33" s="23"/>
      <c r="CN33" s="98"/>
      <c r="CO33" s="111"/>
      <c r="CP33" s="110">
        <v>43780</v>
      </c>
      <c r="CQ33" s="55">
        <f t="shared" si="17"/>
        <v>0</v>
      </c>
      <c r="CR33" s="20">
        <f t="shared" si="16"/>
        <v>0</v>
      </c>
      <c r="CS33" s="21">
        <v>43546</v>
      </c>
      <c r="CT33" s="19">
        <f t="shared" si="14"/>
        <v>0</v>
      </c>
    </row>
    <row r="34" spans="2:98" ht="18" customHeight="1">
      <c r="B34" s="73"/>
      <c r="C34" s="360"/>
      <c r="D34" s="360"/>
      <c r="E34" s="360"/>
      <c r="F34" s="360"/>
      <c r="G34" s="360"/>
      <c r="H34" s="360"/>
      <c r="I34" s="360"/>
      <c r="J34" s="360"/>
      <c r="K34" s="101"/>
      <c r="L34" s="101"/>
      <c r="M34" s="107" t="str">
        <f t="shared" si="0"/>
        <v/>
      </c>
      <c r="N34" s="106"/>
      <c r="O34" s="105" t="str">
        <f t="shared" si="4"/>
        <v/>
      </c>
      <c r="P34" s="104" t="str">
        <f t="shared" si="5"/>
        <v/>
      </c>
      <c r="Q34" s="103" t="str">
        <f t="shared" si="1"/>
        <v/>
      </c>
      <c r="R34" s="103" t="str">
        <f t="shared" si="2"/>
        <v/>
      </c>
      <c r="S34" s="101"/>
      <c r="T34" s="102"/>
      <c r="U34" s="102"/>
      <c r="V34" s="101"/>
      <c r="W34" s="67"/>
      <c r="X34" s="91" t="str">
        <f t="shared" si="3"/>
        <v/>
      </c>
      <c r="Y34" s="85"/>
      <c r="Z34" s="85"/>
      <c r="AA34" s="85"/>
      <c r="AB34" s="43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43"/>
      <c r="AS34" s="56"/>
      <c r="AU34" s="24"/>
      <c r="AV34" s="26"/>
      <c r="AW34" s="26"/>
      <c r="AX34" s="24"/>
      <c r="AY34" s="24"/>
      <c r="AZ34" s="27"/>
      <c r="BA34" s="24"/>
      <c r="BB34" s="24"/>
      <c r="BD34" s="47">
        <f t="shared" si="6"/>
        <v>14</v>
      </c>
      <c r="BE34" s="1" t="s">
        <v>9</v>
      </c>
      <c r="BF34" s="47">
        <f t="shared" si="7"/>
        <v>40</v>
      </c>
      <c r="BG34" s="1">
        <v>14</v>
      </c>
      <c r="BH34" s="5">
        <f t="shared" si="8"/>
        <v>0</v>
      </c>
      <c r="BI34" s="47" t="str">
        <f t="shared" si="9"/>
        <v/>
      </c>
      <c r="BJ34" s="1">
        <v>14</v>
      </c>
      <c r="BL34" s="7">
        <f t="shared" si="15"/>
        <v>0</v>
      </c>
      <c r="BN34" s="22"/>
      <c r="BO34" s="23"/>
      <c r="BP34" s="75" t="str">
        <f t="shared" si="10"/>
        <v/>
      </c>
      <c r="BQ34" s="5" t="str">
        <f t="shared" si="11"/>
        <v/>
      </c>
      <c r="BR34" s="92"/>
      <c r="BS34" s="92"/>
      <c r="BY34" s="5">
        <v>28</v>
      </c>
      <c r="CA34" s="22">
        <f t="shared" si="12"/>
        <v>0</v>
      </c>
      <c r="CB34" s="5">
        <f t="shared" si="12"/>
        <v>0</v>
      </c>
      <c r="CC34" s="6">
        <v>14</v>
      </c>
      <c r="CD34" s="5" t="str">
        <f t="shared" si="13"/>
        <v/>
      </c>
      <c r="CE34" s="4">
        <v>44501</v>
      </c>
      <c r="CF34" s="23"/>
      <c r="CN34" s="98"/>
      <c r="CO34" s="111"/>
      <c r="CP34" s="110">
        <v>43797</v>
      </c>
      <c r="CQ34" s="55">
        <f t="shared" si="17"/>
        <v>0</v>
      </c>
      <c r="CR34" s="20">
        <f t="shared" si="16"/>
        <v>0</v>
      </c>
      <c r="CS34" s="21">
        <v>43553</v>
      </c>
      <c r="CT34" s="19">
        <f t="shared" si="14"/>
        <v>0</v>
      </c>
    </row>
    <row r="35" spans="2:98" ht="18" customHeight="1">
      <c r="B35" s="73"/>
      <c r="C35" s="101"/>
      <c r="D35" s="101"/>
      <c r="E35" s="107"/>
      <c r="F35" s="101"/>
      <c r="G35" s="101"/>
      <c r="H35" s="101"/>
      <c r="I35" s="101"/>
      <c r="J35" s="116"/>
      <c r="K35" s="101"/>
      <c r="L35" s="101"/>
      <c r="M35" s="107" t="str">
        <f t="shared" si="0"/>
        <v/>
      </c>
      <c r="N35" s="106"/>
      <c r="O35" s="105" t="str">
        <f t="shared" si="4"/>
        <v/>
      </c>
      <c r="P35" s="104" t="str">
        <f t="shared" si="5"/>
        <v/>
      </c>
      <c r="Q35" s="103" t="str">
        <f t="shared" si="1"/>
        <v/>
      </c>
      <c r="R35" s="103" t="str">
        <f t="shared" si="2"/>
        <v/>
      </c>
      <c r="S35" s="101"/>
      <c r="T35" s="102"/>
      <c r="U35" s="102"/>
      <c r="V35" s="101"/>
      <c r="W35" s="67"/>
      <c r="X35" s="91" t="str">
        <f t="shared" si="3"/>
        <v/>
      </c>
      <c r="Y35" s="85"/>
      <c r="Z35" s="85"/>
      <c r="AA35" s="85"/>
      <c r="AB35" s="43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43"/>
      <c r="AS35" s="56"/>
      <c r="AU35" s="24"/>
      <c r="AV35" s="26"/>
      <c r="AW35" s="26"/>
      <c r="AX35" s="24"/>
      <c r="AY35" s="24"/>
      <c r="AZ35" s="25"/>
      <c r="BA35" s="24"/>
      <c r="BB35" s="24"/>
      <c r="BD35" s="47">
        <f t="shared" si="6"/>
        <v>15</v>
      </c>
      <c r="BE35" s="43" t="s">
        <v>8</v>
      </c>
      <c r="BF35" s="47">
        <f t="shared" si="7"/>
        <v>41</v>
      </c>
      <c r="BG35" s="43">
        <v>15</v>
      </c>
      <c r="BH35" s="5">
        <f t="shared" si="8"/>
        <v>0</v>
      </c>
      <c r="BI35" s="47" t="str">
        <f t="shared" si="9"/>
        <v/>
      </c>
      <c r="BJ35" s="1">
        <v>15</v>
      </c>
      <c r="BL35" s="7">
        <f t="shared" si="15"/>
        <v>0</v>
      </c>
      <c r="BN35" s="22"/>
      <c r="BO35" s="23"/>
      <c r="BP35" s="75" t="str">
        <f t="shared" si="10"/>
        <v/>
      </c>
      <c r="BQ35" s="5" t="str">
        <f t="shared" si="11"/>
        <v/>
      </c>
      <c r="BR35" s="92"/>
      <c r="BS35" s="92"/>
      <c r="BY35" s="5">
        <v>30</v>
      </c>
      <c r="CA35" s="22">
        <f t="shared" si="12"/>
        <v>0</v>
      </c>
      <c r="CB35" s="5">
        <f t="shared" si="12"/>
        <v>0</v>
      </c>
      <c r="CC35" s="6">
        <v>15</v>
      </c>
      <c r="CD35" s="5" t="str">
        <f t="shared" si="13"/>
        <v/>
      </c>
      <c r="CE35" s="4">
        <v>44531</v>
      </c>
      <c r="CF35" s="23"/>
      <c r="CN35" s="98"/>
      <c r="CO35" s="111"/>
      <c r="CP35" s="110">
        <v>43824</v>
      </c>
      <c r="CQ35" s="55">
        <f t="shared" si="17"/>
        <v>0</v>
      </c>
      <c r="CR35" s="20">
        <f t="shared" si="16"/>
        <v>0</v>
      </c>
      <c r="CS35" s="21">
        <v>43560</v>
      </c>
      <c r="CT35" s="19">
        <f t="shared" si="14"/>
        <v>0</v>
      </c>
    </row>
    <row r="36" spans="2:98" ht="18" customHeight="1">
      <c r="B36" s="73"/>
      <c r="C36" s="101"/>
      <c r="D36" s="101"/>
      <c r="E36" s="107"/>
      <c r="F36" s="101"/>
      <c r="G36" s="101"/>
      <c r="H36" s="101"/>
      <c r="I36" s="101"/>
      <c r="J36" s="116"/>
      <c r="K36" s="101"/>
      <c r="L36" s="101"/>
      <c r="M36" s="107" t="str">
        <f t="shared" si="0"/>
        <v/>
      </c>
      <c r="N36" s="106"/>
      <c r="O36" s="105" t="str">
        <f t="shared" si="4"/>
        <v/>
      </c>
      <c r="P36" s="104" t="str">
        <f t="shared" si="5"/>
        <v/>
      </c>
      <c r="Q36" s="103" t="str">
        <f t="shared" si="1"/>
        <v/>
      </c>
      <c r="R36" s="103" t="str">
        <f t="shared" si="2"/>
        <v/>
      </c>
      <c r="S36" s="101"/>
      <c r="T36" s="102"/>
      <c r="U36" s="102"/>
      <c r="V36" s="101"/>
      <c r="W36" s="67"/>
      <c r="X36" s="91" t="str">
        <f t="shared" si="3"/>
        <v/>
      </c>
      <c r="Y36" s="85"/>
      <c r="Z36" s="85"/>
      <c r="AA36" s="85"/>
      <c r="AB36" s="43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43"/>
      <c r="AS36" s="56"/>
      <c r="AU36" s="24"/>
      <c r="AV36" s="26"/>
      <c r="AW36" s="26"/>
      <c r="AX36" s="24"/>
      <c r="AY36" s="24"/>
      <c r="AZ36" s="27"/>
      <c r="BA36" s="24"/>
      <c r="BB36" s="24"/>
      <c r="BD36" s="47">
        <f t="shared" si="6"/>
        <v>16</v>
      </c>
      <c r="BE36" s="1" t="s">
        <v>7</v>
      </c>
      <c r="BF36" s="47">
        <f t="shared" si="7"/>
        <v>44</v>
      </c>
      <c r="BG36" s="1">
        <v>16</v>
      </c>
      <c r="BH36" s="5">
        <f t="shared" si="8"/>
        <v>0</v>
      </c>
      <c r="BI36" s="47" t="str">
        <f t="shared" si="9"/>
        <v/>
      </c>
      <c r="BJ36" s="43">
        <v>16</v>
      </c>
      <c r="BL36" s="7">
        <f t="shared" si="15"/>
        <v>0</v>
      </c>
      <c r="BN36" s="22"/>
      <c r="BO36" s="23"/>
      <c r="BP36" s="75" t="str">
        <f t="shared" si="10"/>
        <v/>
      </c>
      <c r="BQ36" s="5" t="str">
        <f t="shared" si="11"/>
        <v/>
      </c>
      <c r="BR36" s="92"/>
      <c r="BS36" s="92"/>
      <c r="BY36" s="5">
        <v>32</v>
      </c>
      <c r="CA36" s="22">
        <f t="shared" si="12"/>
        <v>0</v>
      </c>
      <c r="CB36" s="5">
        <f t="shared" si="12"/>
        <v>0</v>
      </c>
      <c r="CC36" s="6">
        <v>16</v>
      </c>
      <c r="CD36" s="5" t="str">
        <f t="shared" si="13"/>
        <v/>
      </c>
      <c r="CE36" s="4">
        <v>44562</v>
      </c>
      <c r="CF36" s="23"/>
      <c r="CN36" s="98"/>
      <c r="CO36" s="111"/>
      <c r="CP36" s="110">
        <v>43831</v>
      </c>
      <c r="CQ36" s="55">
        <f t="shared" si="17"/>
        <v>0</v>
      </c>
      <c r="CR36" s="20">
        <f t="shared" si="16"/>
        <v>0</v>
      </c>
      <c r="CS36" s="21">
        <v>43567</v>
      </c>
      <c r="CT36" s="19">
        <f t="shared" si="14"/>
        <v>0</v>
      </c>
    </row>
    <row r="37" spans="2:98" ht="18" customHeight="1">
      <c r="B37" s="73"/>
      <c r="C37" s="101"/>
      <c r="D37" s="101"/>
      <c r="E37" s="107"/>
      <c r="F37" s="101"/>
      <c r="G37" s="101"/>
      <c r="H37" s="101"/>
      <c r="I37" s="101"/>
      <c r="J37" s="115"/>
      <c r="K37" s="101"/>
      <c r="L37" s="101"/>
      <c r="M37" s="107" t="str">
        <f t="shared" si="0"/>
        <v/>
      </c>
      <c r="N37" s="106"/>
      <c r="O37" s="105" t="str">
        <f t="shared" si="4"/>
        <v/>
      </c>
      <c r="P37" s="104" t="str">
        <f t="shared" si="5"/>
        <v/>
      </c>
      <c r="Q37" s="103" t="str">
        <f t="shared" si="1"/>
        <v/>
      </c>
      <c r="R37" s="103" t="str">
        <f t="shared" si="2"/>
        <v/>
      </c>
      <c r="S37" s="101"/>
      <c r="T37" s="102"/>
      <c r="U37" s="102"/>
      <c r="V37" s="101"/>
      <c r="W37" s="67"/>
      <c r="X37" s="91" t="str">
        <f t="shared" si="3"/>
        <v/>
      </c>
      <c r="Y37" s="85"/>
      <c r="Z37" s="85"/>
      <c r="AA37" s="85"/>
      <c r="AB37" s="43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3"/>
      <c r="AS37" s="56"/>
      <c r="AU37" s="24"/>
      <c r="AV37" s="26"/>
      <c r="AW37" s="26"/>
      <c r="AX37" s="24"/>
      <c r="AY37" s="24"/>
      <c r="AZ37" s="25"/>
      <c r="BA37" s="24"/>
      <c r="BB37" s="24"/>
      <c r="BD37" s="47">
        <f t="shared" si="6"/>
        <v>17</v>
      </c>
      <c r="BE37" s="43" t="s">
        <v>6</v>
      </c>
      <c r="BF37" s="47">
        <f t="shared" si="7"/>
        <v>45</v>
      </c>
      <c r="BG37" s="43">
        <v>17</v>
      </c>
      <c r="BH37" s="5">
        <f t="shared" si="8"/>
        <v>0</v>
      </c>
      <c r="BI37" s="47" t="str">
        <f t="shared" si="9"/>
        <v/>
      </c>
      <c r="BJ37" s="1">
        <v>17</v>
      </c>
      <c r="BL37" s="7">
        <f t="shared" si="15"/>
        <v>0</v>
      </c>
      <c r="BN37" s="22"/>
      <c r="BO37" s="23"/>
      <c r="BP37" s="75" t="str">
        <f t="shared" si="10"/>
        <v/>
      </c>
      <c r="BQ37" s="5" t="str">
        <f t="shared" si="11"/>
        <v/>
      </c>
      <c r="BR37" s="92"/>
      <c r="BS37" s="92"/>
      <c r="BY37" s="5">
        <v>34</v>
      </c>
      <c r="CA37" s="22">
        <f t="shared" si="12"/>
        <v>0</v>
      </c>
      <c r="CB37" s="5">
        <f t="shared" si="12"/>
        <v>0</v>
      </c>
      <c r="CC37" s="6">
        <v>17</v>
      </c>
      <c r="CD37" s="5" t="str">
        <f t="shared" si="13"/>
        <v/>
      </c>
      <c r="CE37" s="4">
        <v>44593</v>
      </c>
      <c r="CF37" s="23"/>
      <c r="CN37" s="98"/>
      <c r="CO37" s="111"/>
      <c r="CP37" s="110">
        <v>43850</v>
      </c>
      <c r="CQ37" s="55">
        <f t="shared" si="17"/>
        <v>0</v>
      </c>
      <c r="CR37" s="20">
        <f t="shared" si="16"/>
        <v>0</v>
      </c>
      <c r="CS37" s="21">
        <v>43574</v>
      </c>
      <c r="CT37" s="19">
        <f t="shared" si="14"/>
        <v>0</v>
      </c>
    </row>
    <row r="38" spans="2:98" ht="18" customHeight="1">
      <c r="B38" s="73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7" t="str">
        <f t="shared" si="0"/>
        <v/>
      </c>
      <c r="N38" s="106"/>
      <c r="O38" s="105" t="str">
        <f t="shared" si="4"/>
        <v/>
      </c>
      <c r="P38" s="104" t="str">
        <f t="shared" si="5"/>
        <v/>
      </c>
      <c r="Q38" s="103" t="str">
        <f t="shared" si="1"/>
        <v/>
      </c>
      <c r="R38" s="103" t="str">
        <f t="shared" si="2"/>
        <v/>
      </c>
      <c r="S38" s="101"/>
      <c r="T38" s="102"/>
      <c r="U38" s="102"/>
      <c r="V38" s="101"/>
      <c r="W38" s="67"/>
      <c r="X38" s="91" t="str">
        <f t="shared" si="3"/>
        <v/>
      </c>
      <c r="Y38" s="85"/>
      <c r="Z38" s="85"/>
      <c r="AA38" s="85"/>
      <c r="AB38" s="43"/>
      <c r="AJ38" s="57"/>
      <c r="AR38" s="43"/>
      <c r="AS38" s="56"/>
      <c r="AU38" s="24"/>
      <c r="AV38" s="26"/>
      <c r="AW38" s="26"/>
      <c r="AX38" s="24"/>
      <c r="AY38" s="24"/>
      <c r="AZ38" s="27"/>
      <c r="BA38" s="24"/>
      <c r="BB38" s="24"/>
      <c r="BD38" s="47">
        <f t="shared" si="6"/>
        <v>18</v>
      </c>
      <c r="BE38" s="1" t="s">
        <v>5</v>
      </c>
      <c r="BF38" s="47">
        <f t="shared" si="7"/>
        <v>46</v>
      </c>
      <c r="BG38" s="1">
        <v>18</v>
      </c>
      <c r="BH38" s="5">
        <f t="shared" si="8"/>
        <v>0</v>
      </c>
      <c r="BI38" s="47" t="str">
        <f t="shared" si="9"/>
        <v/>
      </c>
      <c r="BJ38" s="1">
        <v>18</v>
      </c>
      <c r="BL38" s="7">
        <f t="shared" si="15"/>
        <v>0</v>
      </c>
      <c r="BN38" s="22"/>
      <c r="BO38" s="23"/>
      <c r="BP38" s="75" t="str">
        <f t="shared" si="10"/>
        <v/>
      </c>
      <c r="BQ38" s="5" t="str">
        <f t="shared" si="11"/>
        <v/>
      </c>
      <c r="BR38" s="92"/>
      <c r="BS38" s="92"/>
      <c r="BY38" s="5">
        <v>36</v>
      </c>
      <c r="CA38" s="22">
        <f t="shared" ref="CA38:CB53" si="18">CA37</f>
        <v>0</v>
      </c>
      <c r="CB38" s="5">
        <f t="shared" si="18"/>
        <v>0</v>
      </c>
      <c r="CC38" s="6">
        <v>18</v>
      </c>
      <c r="CD38" s="5" t="str">
        <f t="shared" si="13"/>
        <v/>
      </c>
      <c r="CE38" s="4">
        <v>44621</v>
      </c>
      <c r="CF38" s="23"/>
      <c r="CN38" s="98"/>
      <c r="CO38" s="111"/>
      <c r="CP38" s="110">
        <v>43878</v>
      </c>
      <c r="CQ38" s="55">
        <f t="shared" si="17"/>
        <v>0</v>
      </c>
      <c r="CR38" s="20">
        <f t="shared" si="16"/>
        <v>0</v>
      </c>
      <c r="CS38" s="21">
        <v>43581</v>
      </c>
      <c r="CT38" s="19">
        <f t="shared" si="14"/>
        <v>0</v>
      </c>
    </row>
    <row r="39" spans="2:98" ht="18" customHeight="1">
      <c r="B39" s="73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7" t="str">
        <f t="shared" si="0"/>
        <v/>
      </c>
      <c r="N39" s="106"/>
      <c r="O39" s="105" t="str">
        <f t="shared" si="4"/>
        <v/>
      </c>
      <c r="P39" s="104" t="str">
        <f t="shared" si="5"/>
        <v/>
      </c>
      <c r="Q39" s="103" t="str">
        <f t="shared" si="1"/>
        <v/>
      </c>
      <c r="R39" s="103" t="str">
        <f t="shared" si="2"/>
        <v/>
      </c>
      <c r="S39" s="101"/>
      <c r="T39" s="102"/>
      <c r="U39" s="102"/>
      <c r="V39" s="101"/>
      <c r="W39" s="67"/>
      <c r="X39" s="91" t="str">
        <f t="shared" si="3"/>
        <v/>
      </c>
      <c r="Y39" s="85"/>
      <c r="Z39" s="85"/>
      <c r="AA39" s="85"/>
      <c r="AB39" s="43"/>
      <c r="AC39" s="358"/>
      <c r="AD39" s="358"/>
      <c r="AE39" s="358"/>
      <c r="AF39" s="358"/>
      <c r="AG39" s="358"/>
      <c r="AH39" s="358"/>
      <c r="AI39" s="358"/>
      <c r="AJ39" s="57"/>
      <c r="AK39" s="358"/>
      <c r="AL39" s="358"/>
      <c r="AM39" s="358"/>
      <c r="AN39" s="358"/>
      <c r="AO39" s="358"/>
      <c r="AP39" s="358"/>
      <c r="AQ39" s="358"/>
      <c r="AR39" s="43"/>
      <c r="AS39" s="114"/>
      <c r="AU39" s="24"/>
      <c r="AV39" s="26"/>
      <c r="AW39" s="26"/>
      <c r="AX39" s="113"/>
      <c r="AY39" s="113"/>
      <c r="AZ39" s="25"/>
      <c r="BA39" s="113"/>
      <c r="BB39" s="113"/>
      <c r="BC39" s="113"/>
      <c r="BD39" s="47">
        <f t="shared" si="6"/>
        <v>19</v>
      </c>
      <c r="BE39" s="43" t="s">
        <v>4</v>
      </c>
      <c r="BF39" s="47">
        <f t="shared" si="7"/>
        <v>47</v>
      </c>
      <c r="BG39" s="43">
        <v>19</v>
      </c>
      <c r="BH39" s="5">
        <f t="shared" si="8"/>
        <v>0</v>
      </c>
      <c r="BI39" s="47" t="str">
        <f t="shared" si="9"/>
        <v/>
      </c>
      <c r="BJ39" s="43">
        <v>19</v>
      </c>
      <c r="BK39" s="113"/>
      <c r="BL39" s="7">
        <f t="shared" si="15"/>
        <v>0</v>
      </c>
      <c r="BN39" s="22"/>
      <c r="BO39" s="23"/>
      <c r="BP39" s="75" t="str">
        <f t="shared" si="10"/>
        <v/>
      </c>
      <c r="BQ39" s="5" t="str">
        <f t="shared" si="11"/>
        <v/>
      </c>
      <c r="BR39" s="92"/>
      <c r="BS39" s="92"/>
      <c r="BY39" s="5">
        <v>38</v>
      </c>
      <c r="CA39" s="22">
        <f t="shared" si="18"/>
        <v>0</v>
      </c>
      <c r="CB39" s="5">
        <f t="shared" si="18"/>
        <v>0</v>
      </c>
      <c r="CC39" s="6">
        <v>19</v>
      </c>
      <c r="CD39" s="5" t="str">
        <f t="shared" si="13"/>
        <v/>
      </c>
      <c r="CE39" s="4">
        <v>44652</v>
      </c>
      <c r="CF39" s="23"/>
      <c r="CN39" s="98"/>
      <c r="CO39" s="111"/>
      <c r="CP39" s="110">
        <v>43976</v>
      </c>
      <c r="CQ39" s="55">
        <f t="shared" si="17"/>
        <v>0</v>
      </c>
      <c r="CR39" s="20">
        <f t="shared" si="16"/>
        <v>0</v>
      </c>
      <c r="CS39" s="21">
        <v>43588</v>
      </c>
      <c r="CT39" s="19">
        <f t="shared" si="14"/>
        <v>0</v>
      </c>
    </row>
    <row r="40" spans="2:98" ht="18" customHeight="1">
      <c r="B40" s="73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7" t="str">
        <f t="shared" si="0"/>
        <v/>
      </c>
      <c r="N40" s="106"/>
      <c r="O40" s="105" t="str">
        <f t="shared" si="4"/>
        <v/>
      </c>
      <c r="P40" s="104" t="str">
        <f t="shared" si="5"/>
        <v/>
      </c>
      <c r="Q40" s="103" t="str">
        <f t="shared" si="1"/>
        <v/>
      </c>
      <c r="R40" s="103" t="str">
        <f t="shared" si="2"/>
        <v/>
      </c>
      <c r="S40" s="101"/>
      <c r="T40" s="102"/>
      <c r="U40" s="102"/>
      <c r="V40" s="101"/>
      <c r="W40" s="67"/>
      <c r="X40" s="91" t="str">
        <f t="shared" si="3"/>
        <v/>
      </c>
      <c r="Y40" s="85"/>
      <c r="Z40" s="85"/>
      <c r="AA40" s="85"/>
      <c r="AB40" s="43"/>
      <c r="AC40" s="90"/>
      <c r="AD40" s="90"/>
      <c r="AE40" s="90"/>
      <c r="AF40" s="90"/>
      <c r="AG40" s="90"/>
      <c r="AH40" s="90"/>
      <c r="AI40" s="90"/>
      <c r="AJ40" s="113"/>
      <c r="AK40" s="90"/>
      <c r="AL40" s="90"/>
      <c r="AM40" s="90"/>
      <c r="AN40" s="90"/>
      <c r="AO40" s="90"/>
      <c r="AP40" s="90"/>
      <c r="AQ40" s="90"/>
      <c r="AR40" s="43"/>
      <c r="AS40" s="56"/>
      <c r="AU40" s="24"/>
      <c r="AV40" s="26"/>
      <c r="AW40" s="26"/>
      <c r="AX40" s="24"/>
      <c r="AY40" s="24"/>
      <c r="AZ40" s="27"/>
      <c r="BA40" s="24"/>
      <c r="BB40" s="24"/>
      <c r="BD40" s="47">
        <f t="shared" si="6"/>
        <v>20</v>
      </c>
      <c r="BE40" s="1" t="s">
        <v>3</v>
      </c>
      <c r="BF40" s="47">
        <f t="shared" si="7"/>
        <v>48</v>
      </c>
      <c r="BG40" s="1">
        <v>20</v>
      </c>
      <c r="BH40" s="5">
        <f t="shared" si="8"/>
        <v>0</v>
      </c>
      <c r="BI40" s="47" t="str">
        <f t="shared" si="9"/>
        <v/>
      </c>
      <c r="BJ40" s="1">
        <v>20</v>
      </c>
      <c r="BL40" s="7">
        <f t="shared" si="15"/>
        <v>0</v>
      </c>
      <c r="BN40" s="22"/>
      <c r="BO40" s="23"/>
      <c r="BP40" s="75" t="str">
        <f t="shared" si="10"/>
        <v/>
      </c>
      <c r="BQ40" s="5" t="str">
        <f t="shared" si="11"/>
        <v/>
      </c>
      <c r="BR40" s="92"/>
      <c r="BS40" s="92"/>
      <c r="BY40" s="5">
        <v>40</v>
      </c>
      <c r="CA40" s="22">
        <f t="shared" si="18"/>
        <v>0</v>
      </c>
      <c r="CB40" s="5">
        <f t="shared" si="18"/>
        <v>0</v>
      </c>
      <c r="CC40" s="6">
        <v>20</v>
      </c>
      <c r="CD40" s="5" t="str">
        <f t="shared" si="13"/>
        <v/>
      </c>
      <c r="CE40" s="4">
        <v>44682</v>
      </c>
      <c r="CF40" s="23"/>
      <c r="CN40" s="98"/>
      <c r="CO40" s="111"/>
      <c r="CP40" s="110">
        <v>43649</v>
      </c>
      <c r="CQ40" s="55">
        <f t="shared" si="17"/>
        <v>0</v>
      </c>
      <c r="CR40" s="20">
        <f t="shared" si="16"/>
        <v>0</v>
      </c>
      <c r="CS40" s="21">
        <v>43595</v>
      </c>
      <c r="CT40" s="19">
        <f t="shared" si="14"/>
        <v>0</v>
      </c>
    </row>
    <row r="41" spans="2:98" ht="18" customHeight="1">
      <c r="B41" s="73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7" t="str">
        <f t="shared" si="0"/>
        <v/>
      </c>
      <c r="N41" s="106"/>
      <c r="O41" s="105" t="str">
        <f t="shared" si="4"/>
        <v/>
      </c>
      <c r="P41" s="104" t="str">
        <f t="shared" si="5"/>
        <v/>
      </c>
      <c r="Q41" s="103" t="str">
        <f t="shared" si="1"/>
        <v/>
      </c>
      <c r="R41" s="103" t="str">
        <f t="shared" si="2"/>
        <v/>
      </c>
      <c r="S41" s="101"/>
      <c r="T41" s="102"/>
      <c r="U41" s="102"/>
      <c r="V41" s="101"/>
      <c r="W41" s="67"/>
      <c r="X41" s="91" t="str">
        <f t="shared" si="3"/>
        <v/>
      </c>
      <c r="Y41" s="85"/>
      <c r="Z41" s="85"/>
      <c r="AA41" s="85"/>
      <c r="AB41" s="43"/>
      <c r="AC41" s="57"/>
      <c r="AD41" s="57"/>
      <c r="AE41" s="57"/>
      <c r="AF41" s="57"/>
      <c r="AG41" s="57"/>
      <c r="AH41" s="57"/>
      <c r="AI41" s="57"/>
      <c r="AJ41" s="112"/>
      <c r="AK41" s="57"/>
      <c r="AL41" s="57"/>
      <c r="AM41" s="57"/>
      <c r="AN41" s="57"/>
      <c r="AO41" s="57"/>
      <c r="AP41" s="57"/>
      <c r="AQ41" s="57"/>
      <c r="AR41" s="43"/>
      <c r="AS41" s="56"/>
      <c r="AU41" s="24"/>
      <c r="AV41" s="26"/>
      <c r="AW41" s="26"/>
      <c r="AX41" s="24"/>
      <c r="AY41" s="24"/>
      <c r="AZ41" s="25"/>
      <c r="BA41" s="24"/>
      <c r="BB41" s="24"/>
      <c r="BD41" s="47"/>
      <c r="BF41" s="47">
        <f t="shared" si="7"/>
        <v>51</v>
      </c>
      <c r="BG41" s="43">
        <v>21</v>
      </c>
      <c r="BH41" s="5">
        <f t="shared" si="8"/>
        <v>0</v>
      </c>
      <c r="BI41" s="47" t="str">
        <f t="shared" si="9"/>
        <v/>
      </c>
      <c r="BJ41" s="1">
        <v>21</v>
      </c>
      <c r="BL41" s="7">
        <f t="shared" si="15"/>
        <v>0</v>
      </c>
      <c r="BN41" s="22"/>
      <c r="BO41" s="23"/>
      <c r="BP41" s="75" t="str">
        <f t="shared" si="10"/>
        <v/>
      </c>
      <c r="BQ41" s="5" t="str">
        <f t="shared" si="11"/>
        <v/>
      </c>
      <c r="BR41" s="92"/>
      <c r="BS41" s="92"/>
      <c r="BY41" s="5">
        <v>42</v>
      </c>
      <c r="CA41" s="22">
        <f t="shared" si="18"/>
        <v>0</v>
      </c>
      <c r="CB41" s="5">
        <f t="shared" si="18"/>
        <v>0</v>
      </c>
      <c r="CC41" s="6">
        <v>21</v>
      </c>
      <c r="CD41" s="5" t="str">
        <f t="shared" si="13"/>
        <v/>
      </c>
      <c r="CE41" s="4">
        <v>44713</v>
      </c>
      <c r="CF41" s="23"/>
      <c r="CN41" s="98"/>
      <c r="CO41" s="111"/>
      <c r="CP41" s="110">
        <v>44081</v>
      </c>
      <c r="CQ41" s="55">
        <f t="shared" si="17"/>
        <v>0</v>
      </c>
      <c r="CR41" s="20">
        <f t="shared" si="16"/>
        <v>0</v>
      </c>
      <c r="CS41" s="21">
        <v>43602</v>
      </c>
      <c r="CT41" s="19">
        <f t="shared" si="14"/>
        <v>0</v>
      </c>
    </row>
    <row r="42" spans="2:98" ht="18" customHeight="1">
      <c r="B42" s="73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7" t="str">
        <f t="shared" si="0"/>
        <v/>
      </c>
      <c r="N42" s="106"/>
      <c r="O42" s="105" t="str">
        <f t="shared" si="4"/>
        <v/>
      </c>
      <c r="P42" s="104" t="str">
        <f t="shared" si="5"/>
        <v/>
      </c>
      <c r="Q42" s="103" t="str">
        <f t="shared" si="1"/>
        <v/>
      </c>
      <c r="R42" s="103" t="str">
        <f t="shared" si="2"/>
        <v/>
      </c>
      <c r="S42" s="101"/>
      <c r="T42" s="102"/>
      <c r="U42" s="102"/>
      <c r="V42" s="101"/>
      <c r="W42" s="67"/>
      <c r="X42" s="91" t="str">
        <f t="shared" si="3"/>
        <v/>
      </c>
      <c r="Y42" s="85"/>
      <c r="Z42" s="85"/>
      <c r="AA42" s="85"/>
      <c r="AB42" s="43"/>
      <c r="AC42" s="57"/>
      <c r="AD42" s="57"/>
      <c r="AE42" s="57"/>
      <c r="AF42" s="57"/>
      <c r="AG42" s="57"/>
      <c r="AH42" s="57"/>
      <c r="AI42" s="57"/>
      <c r="AJ42" s="109"/>
      <c r="AK42" s="57"/>
      <c r="AL42" s="57"/>
      <c r="AM42" s="57"/>
      <c r="AN42" s="57"/>
      <c r="AO42" s="57"/>
      <c r="AP42" s="57"/>
      <c r="AQ42" s="57"/>
      <c r="AR42" s="43"/>
      <c r="AS42" s="56"/>
      <c r="AU42" s="24"/>
      <c r="AV42" s="26"/>
      <c r="AW42" s="26"/>
      <c r="AX42" s="24"/>
      <c r="AY42" s="24"/>
      <c r="AZ42" s="27"/>
      <c r="BA42" s="24"/>
      <c r="BB42" s="24"/>
      <c r="BD42" s="47"/>
      <c r="BF42" s="47"/>
      <c r="BH42" s="5">
        <f t="shared" si="8"/>
        <v>0</v>
      </c>
      <c r="BI42" s="47" t="str">
        <f t="shared" si="9"/>
        <v/>
      </c>
      <c r="BJ42" s="43">
        <v>22</v>
      </c>
      <c r="BL42" s="7">
        <f t="shared" si="15"/>
        <v>0</v>
      </c>
      <c r="BN42" s="22"/>
      <c r="BO42" s="23"/>
      <c r="BP42" s="75" t="str">
        <f t="shared" si="10"/>
        <v/>
      </c>
      <c r="BQ42" s="5" t="str">
        <f t="shared" si="11"/>
        <v/>
      </c>
      <c r="BR42" s="92"/>
      <c r="BS42" s="92"/>
      <c r="BY42" s="5">
        <v>44</v>
      </c>
      <c r="CA42" s="22">
        <f t="shared" si="18"/>
        <v>0</v>
      </c>
      <c r="CB42" s="5">
        <f t="shared" si="18"/>
        <v>0</v>
      </c>
      <c r="CC42" s="6">
        <v>22</v>
      </c>
      <c r="CD42" s="5" t="str">
        <f t="shared" si="13"/>
        <v/>
      </c>
      <c r="CE42" s="4">
        <v>44743</v>
      </c>
      <c r="CF42" s="23"/>
      <c r="CO42" s="98"/>
      <c r="CP42" s="20">
        <v>44116</v>
      </c>
      <c r="CQ42" s="55">
        <f t="shared" si="17"/>
        <v>0</v>
      </c>
      <c r="CR42" s="20">
        <f t="shared" si="16"/>
        <v>0</v>
      </c>
      <c r="CS42" s="21">
        <v>43609</v>
      </c>
      <c r="CT42" s="19">
        <f t="shared" si="14"/>
        <v>0</v>
      </c>
    </row>
    <row r="43" spans="2:98" ht="18" customHeight="1">
      <c r="B43" s="73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7" t="str">
        <f t="shared" si="0"/>
        <v/>
      </c>
      <c r="N43" s="106"/>
      <c r="O43" s="105" t="str">
        <f t="shared" si="4"/>
        <v/>
      </c>
      <c r="P43" s="104" t="str">
        <f t="shared" si="5"/>
        <v/>
      </c>
      <c r="Q43" s="103" t="str">
        <f t="shared" si="1"/>
        <v/>
      </c>
      <c r="R43" s="103" t="str">
        <f t="shared" si="2"/>
        <v/>
      </c>
      <c r="S43" s="101"/>
      <c r="T43" s="102"/>
      <c r="U43" s="102"/>
      <c r="V43" s="101"/>
      <c r="W43" s="67"/>
      <c r="X43" s="91" t="str">
        <f t="shared" si="3"/>
        <v/>
      </c>
      <c r="Y43" s="85"/>
      <c r="Z43" s="85"/>
      <c r="AA43" s="85"/>
      <c r="AB43" s="43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43"/>
      <c r="AS43" s="56"/>
      <c r="AV43" s="26"/>
      <c r="AW43" s="26"/>
      <c r="AZ43" s="25"/>
      <c r="BD43" s="47"/>
      <c r="BF43" s="47"/>
      <c r="BH43" s="5">
        <f t="shared" si="8"/>
        <v>0</v>
      </c>
      <c r="BI43" s="47" t="str">
        <f t="shared" si="9"/>
        <v/>
      </c>
      <c r="BJ43" s="1">
        <v>23</v>
      </c>
      <c r="BL43" s="7">
        <f t="shared" si="15"/>
        <v>0</v>
      </c>
      <c r="BN43" s="22">
        <f>H7</f>
        <v>0</v>
      </c>
      <c r="BO43" s="23">
        <v>68</v>
      </c>
      <c r="BP43" s="75" t="str">
        <f t="shared" si="10"/>
        <v/>
      </c>
      <c r="BQ43" s="5" t="str">
        <f t="shared" si="11"/>
        <v/>
      </c>
      <c r="BR43" s="92"/>
      <c r="BS43" s="92"/>
      <c r="BY43" s="5">
        <v>46</v>
      </c>
      <c r="CA43" s="22">
        <f t="shared" si="18"/>
        <v>0</v>
      </c>
      <c r="CB43" s="5">
        <f t="shared" si="18"/>
        <v>0</v>
      </c>
      <c r="CC43" s="6">
        <v>23</v>
      </c>
      <c r="CD43" s="5" t="str">
        <f t="shared" si="13"/>
        <v/>
      </c>
      <c r="CE43" s="4">
        <v>44774</v>
      </c>
      <c r="CF43" s="23"/>
      <c r="CO43" s="98"/>
      <c r="CP43" s="20">
        <v>43780</v>
      </c>
      <c r="CQ43" s="55">
        <f t="shared" si="17"/>
        <v>0</v>
      </c>
      <c r="CR43" s="20">
        <f t="shared" si="16"/>
        <v>0</v>
      </c>
      <c r="CS43" s="21">
        <v>43616</v>
      </c>
      <c r="CT43" s="19">
        <f t="shared" si="14"/>
        <v>0</v>
      </c>
    </row>
    <row r="44" spans="2:98" ht="18" customHeight="1">
      <c r="B44" s="73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7" t="str">
        <f t="shared" si="0"/>
        <v/>
      </c>
      <c r="N44" s="106"/>
      <c r="O44" s="105" t="str">
        <f t="shared" si="4"/>
        <v/>
      </c>
      <c r="P44" s="104" t="str">
        <f t="shared" si="5"/>
        <v/>
      </c>
      <c r="Q44" s="103" t="str">
        <f t="shared" si="1"/>
        <v/>
      </c>
      <c r="R44" s="103" t="str">
        <f t="shared" si="2"/>
        <v/>
      </c>
      <c r="S44" s="101"/>
      <c r="T44" s="102"/>
      <c r="U44" s="102"/>
      <c r="V44" s="101"/>
      <c r="W44" s="67"/>
      <c r="X44" s="91" t="str">
        <f t="shared" si="3"/>
        <v/>
      </c>
      <c r="Y44" s="85"/>
      <c r="Z44" s="85"/>
      <c r="AA44" s="85"/>
      <c r="AB44" s="43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43"/>
      <c r="AS44" s="56"/>
      <c r="AV44" s="26"/>
      <c r="AW44" s="26"/>
      <c r="BD44" s="47"/>
      <c r="BF44" s="47"/>
      <c r="BH44" s="5">
        <f t="shared" si="8"/>
        <v>0</v>
      </c>
      <c r="BI44" s="47" t="str">
        <f t="shared" si="9"/>
        <v/>
      </c>
      <c r="BJ44" s="1">
        <v>24</v>
      </c>
      <c r="BL44" s="7">
        <f t="shared" si="15"/>
        <v>0</v>
      </c>
      <c r="BM44" s="108">
        <f>H16</f>
        <v>0</v>
      </c>
      <c r="BN44" s="22">
        <f>IF(I16="",H7,I16)</f>
        <v>0</v>
      </c>
      <c r="BO44" s="23"/>
      <c r="BP44" s="75" t="str">
        <f t="shared" si="10"/>
        <v/>
      </c>
      <c r="BQ44" s="5" t="str">
        <f t="shared" si="11"/>
        <v/>
      </c>
      <c r="BR44" s="92"/>
      <c r="BS44" s="92"/>
      <c r="BY44" s="5">
        <v>48</v>
      </c>
      <c r="CA44" s="22">
        <f t="shared" si="18"/>
        <v>0</v>
      </c>
      <c r="CB44" s="5">
        <f t="shared" si="18"/>
        <v>0</v>
      </c>
      <c r="CC44" s="6">
        <v>24</v>
      </c>
      <c r="CD44" s="5" t="str">
        <f t="shared" si="13"/>
        <v/>
      </c>
      <c r="CE44" s="4">
        <v>44805</v>
      </c>
      <c r="CF44" s="23"/>
      <c r="CO44" s="98"/>
      <c r="CP44" s="20">
        <v>43795</v>
      </c>
      <c r="CQ44" s="55">
        <f t="shared" si="17"/>
        <v>0</v>
      </c>
      <c r="CR44" s="20">
        <f t="shared" si="16"/>
        <v>0</v>
      </c>
      <c r="CS44" s="21">
        <v>43623</v>
      </c>
      <c r="CT44" s="19">
        <f t="shared" si="14"/>
        <v>0</v>
      </c>
    </row>
    <row r="45" spans="2:98" ht="18" customHeight="1">
      <c r="B45" s="73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7" t="str">
        <f t="shared" si="0"/>
        <v/>
      </c>
      <c r="N45" s="106"/>
      <c r="O45" s="105" t="str">
        <f t="shared" si="4"/>
        <v/>
      </c>
      <c r="P45" s="104" t="str">
        <f t="shared" si="5"/>
        <v/>
      </c>
      <c r="Q45" s="103" t="str">
        <f t="shared" si="1"/>
        <v/>
      </c>
      <c r="R45" s="103" t="str">
        <f t="shared" si="2"/>
        <v/>
      </c>
      <c r="S45" s="101"/>
      <c r="T45" s="102"/>
      <c r="U45" s="102"/>
      <c r="V45" s="101"/>
      <c r="W45" s="67"/>
      <c r="X45" s="91" t="str">
        <f t="shared" si="3"/>
        <v/>
      </c>
      <c r="Y45" s="85"/>
      <c r="Z45" s="85"/>
      <c r="AA45" s="85"/>
      <c r="AB45" s="43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43"/>
      <c r="AS45" s="56"/>
      <c r="AV45" s="26"/>
      <c r="AW45" s="26"/>
      <c r="AZ45" s="25"/>
      <c r="BD45" s="47"/>
      <c r="BF45" s="47"/>
      <c r="BH45" s="5">
        <f t="shared" si="8"/>
        <v>0</v>
      </c>
      <c r="BI45" s="47" t="str">
        <f t="shared" si="9"/>
        <v/>
      </c>
      <c r="BJ45" s="43">
        <v>25</v>
      </c>
      <c r="BL45" s="7">
        <f t="shared" si="15"/>
        <v>0</v>
      </c>
      <c r="BN45" s="6">
        <f>DATEDIF(BN43,BN44,"m")</f>
        <v>0</v>
      </c>
      <c r="BO45" s="23"/>
      <c r="BP45" s="75" t="str">
        <f t="shared" si="10"/>
        <v/>
      </c>
      <c r="BQ45" s="5" t="str">
        <f t="shared" si="11"/>
        <v/>
      </c>
      <c r="BR45" s="92"/>
      <c r="BS45" s="92"/>
      <c r="BY45" s="5">
        <v>50</v>
      </c>
      <c r="CA45" s="22">
        <f t="shared" si="18"/>
        <v>0</v>
      </c>
      <c r="CB45" s="5">
        <f t="shared" si="18"/>
        <v>0</v>
      </c>
      <c r="CC45" s="6">
        <v>25</v>
      </c>
      <c r="CD45" s="5" t="str">
        <f t="shared" si="13"/>
        <v/>
      </c>
      <c r="CE45" s="4">
        <v>44835</v>
      </c>
      <c r="CF45" s="23"/>
      <c r="CO45" s="98"/>
      <c r="CP45" s="20">
        <v>43824</v>
      </c>
      <c r="CQ45" s="55">
        <f t="shared" si="17"/>
        <v>0</v>
      </c>
      <c r="CR45" s="20">
        <f t="shared" si="16"/>
        <v>0</v>
      </c>
      <c r="CS45" s="21">
        <v>43630</v>
      </c>
      <c r="CT45" s="19">
        <f t="shared" si="14"/>
        <v>0</v>
      </c>
    </row>
    <row r="46" spans="2:98" ht="18" customHeight="1">
      <c r="B46" s="73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7" t="str">
        <f t="shared" si="0"/>
        <v/>
      </c>
      <c r="N46" s="106"/>
      <c r="O46" s="105" t="str">
        <f t="shared" si="4"/>
        <v/>
      </c>
      <c r="P46" s="104" t="str">
        <f t="shared" si="5"/>
        <v/>
      </c>
      <c r="Q46" s="103" t="str">
        <f t="shared" si="1"/>
        <v/>
      </c>
      <c r="R46" s="103" t="str">
        <f t="shared" si="2"/>
        <v/>
      </c>
      <c r="S46" s="101"/>
      <c r="T46" s="102"/>
      <c r="U46" s="102"/>
      <c r="V46" s="101"/>
      <c r="W46" s="67"/>
      <c r="X46" s="91" t="str">
        <f t="shared" si="3"/>
        <v/>
      </c>
      <c r="Y46" s="85"/>
      <c r="Z46" s="85"/>
      <c r="AA46" s="85"/>
      <c r="AB46" s="43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43"/>
      <c r="AS46" s="56"/>
      <c r="AU46" s="97"/>
      <c r="AV46" s="26"/>
      <c r="AW46" s="26"/>
      <c r="BD46" s="47"/>
      <c r="BF46" s="47"/>
      <c r="BH46" s="5">
        <f t="shared" si="8"/>
        <v>0</v>
      </c>
      <c r="BI46" s="47" t="str">
        <f t="shared" si="9"/>
        <v/>
      </c>
      <c r="BJ46" s="1">
        <v>26</v>
      </c>
      <c r="BL46" s="7">
        <f t="shared" si="15"/>
        <v>0</v>
      </c>
      <c r="BN46" s="22"/>
      <c r="BO46" s="23"/>
      <c r="BP46" s="75" t="str">
        <f t="shared" si="10"/>
        <v/>
      </c>
      <c r="BQ46" s="5" t="str">
        <f t="shared" si="11"/>
        <v/>
      </c>
      <c r="BR46" s="92"/>
      <c r="BS46" s="92"/>
      <c r="BY46" s="5">
        <v>52</v>
      </c>
      <c r="CA46" s="22">
        <f t="shared" si="18"/>
        <v>0</v>
      </c>
      <c r="CB46" s="5">
        <f t="shared" si="18"/>
        <v>0</v>
      </c>
      <c r="CC46" s="6">
        <v>26</v>
      </c>
      <c r="CD46" s="5" t="str">
        <f t="shared" si="13"/>
        <v/>
      </c>
      <c r="CE46" s="4">
        <v>44866</v>
      </c>
      <c r="CF46" s="23"/>
      <c r="CO46" s="98"/>
      <c r="CP46" s="20">
        <v>44197</v>
      </c>
      <c r="CQ46" s="55">
        <f t="shared" si="17"/>
        <v>0</v>
      </c>
      <c r="CR46" s="20">
        <f t="shared" si="16"/>
        <v>0</v>
      </c>
      <c r="CS46" s="21">
        <v>43637</v>
      </c>
      <c r="CT46" s="19">
        <f t="shared" si="14"/>
        <v>0</v>
      </c>
    </row>
    <row r="47" spans="2:98" ht="18" customHeight="1">
      <c r="B47" s="73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7" t="str">
        <f t="shared" si="0"/>
        <v/>
      </c>
      <c r="N47" s="106"/>
      <c r="O47" s="105" t="str">
        <f t="shared" si="4"/>
        <v/>
      </c>
      <c r="P47" s="104" t="str">
        <f t="shared" si="5"/>
        <v/>
      </c>
      <c r="Q47" s="103" t="str">
        <f t="shared" si="1"/>
        <v/>
      </c>
      <c r="R47" s="103" t="str">
        <f t="shared" si="2"/>
        <v/>
      </c>
      <c r="S47" s="101"/>
      <c r="T47" s="102"/>
      <c r="U47" s="102"/>
      <c r="V47" s="101"/>
      <c r="W47" s="67"/>
      <c r="X47" s="91" t="str">
        <f t="shared" si="3"/>
        <v/>
      </c>
      <c r="Y47" s="85"/>
      <c r="Z47" s="85"/>
      <c r="AA47" s="85"/>
      <c r="AB47" s="43"/>
      <c r="AJ47" s="57"/>
      <c r="AR47" s="43"/>
      <c r="AS47" s="56"/>
      <c r="AU47" s="94"/>
      <c r="AV47" s="26"/>
      <c r="AW47" s="26"/>
      <c r="AZ47" s="25"/>
      <c r="BD47" s="47"/>
      <c r="BF47" s="47"/>
      <c r="BH47" s="5">
        <f t="shared" si="8"/>
        <v>0</v>
      </c>
      <c r="BI47" s="47" t="str">
        <f t="shared" si="9"/>
        <v/>
      </c>
      <c r="BJ47" s="1">
        <v>27</v>
      </c>
      <c r="BL47" s="7">
        <f t="shared" si="15"/>
        <v>0</v>
      </c>
      <c r="BN47" s="22"/>
      <c r="BO47" s="23"/>
      <c r="BP47" s="75" t="str">
        <f t="shared" si="10"/>
        <v/>
      </c>
      <c r="BQ47" s="5" t="str">
        <f t="shared" si="11"/>
        <v/>
      </c>
      <c r="BR47" s="92"/>
      <c r="BS47" s="92"/>
      <c r="BY47" s="5">
        <v>54</v>
      </c>
      <c r="CA47" s="22">
        <f t="shared" si="18"/>
        <v>0</v>
      </c>
      <c r="CB47" s="5">
        <f t="shared" si="18"/>
        <v>0</v>
      </c>
      <c r="CC47" s="6">
        <v>27</v>
      </c>
      <c r="CD47" s="5" t="str">
        <f t="shared" si="13"/>
        <v/>
      </c>
      <c r="CE47" s="4">
        <v>44896</v>
      </c>
      <c r="CF47" s="23"/>
      <c r="CO47" s="98"/>
      <c r="CP47" s="20">
        <v>44214</v>
      </c>
      <c r="CQ47" s="55">
        <f t="shared" si="17"/>
        <v>0</v>
      </c>
      <c r="CR47" s="20">
        <f t="shared" si="16"/>
        <v>0</v>
      </c>
      <c r="CS47" s="21">
        <v>43644</v>
      </c>
      <c r="CT47" s="19">
        <f t="shared" si="14"/>
        <v>0</v>
      </c>
    </row>
    <row r="48" spans="2:98" ht="18" customHeight="1">
      <c r="B48" s="7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72" t="str">
        <f t="shared" si="0"/>
        <v/>
      </c>
      <c r="N48" s="71"/>
      <c r="O48" s="84" t="str">
        <f t="shared" si="4"/>
        <v/>
      </c>
      <c r="P48" s="86" t="str">
        <f t="shared" si="5"/>
        <v/>
      </c>
      <c r="Q48" s="77" t="str">
        <f t="shared" si="1"/>
        <v/>
      </c>
      <c r="R48" s="77" t="str">
        <f t="shared" si="2"/>
        <v/>
      </c>
      <c r="S48" s="11"/>
      <c r="T48" s="68"/>
      <c r="U48" s="68"/>
      <c r="W48" s="67"/>
      <c r="X48" s="91" t="str">
        <f t="shared" si="3"/>
        <v/>
      </c>
      <c r="Y48" s="85"/>
      <c r="Z48" s="85"/>
      <c r="AA48" s="85"/>
      <c r="AB48" s="43"/>
      <c r="AC48" s="358"/>
      <c r="AD48" s="358"/>
      <c r="AE48" s="358"/>
      <c r="AF48" s="358"/>
      <c r="AG48" s="358"/>
      <c r="AH48" s="358"/>
      <c r="AI48" s="358"/>
      <c r="AJ48" s="57"/>
      <c r="AK48" s="358"/>
      <c r="AL48" s="358"/>
      <c r="AM48" s="358"/>
      <c r="AN48" s="358"/>
      <c r="AO48" s="358"/>
      <c r="AP48" s="358"/>
      <c r="AQ48" s="358"/>
      <c r="AS48" s="100"/>
      <c r="AU48" s="95"/>
      <c r="AV48" s="26"/>
      <c r="AW48" s="26"/>
      <c r="AX48" s="43"/>
      <c r="AY48" s="43"/>
      <c r="BA48" s="43"/>
      <c r="BB48" s="43"/>
      <c r="BC48" s="43"/>
      <c r="BD48" s="47"/>
      <c r="BF48" s="47"/>
      <c r="BH48" s="5">
        <f t="shared" si="8"/>
        <v>0</v>
      </c>
      <c r="BI48" s="47" t="str">
        <f t="shared" si="9"/>
        <v/>
      </c>
      <c r="BJ48" s="43">
        <v>28</v>
      </c>
      <c r="BL48" s="7">
        <f t="shared" si="15"/>
        <v>0</v>
      </c>
      <c r="BN48" s="22"/>
      <c r="BO48" s="23"/>
      <c r="BP48" s="75" t="str">
        <f t="shared" si="10"/>
        <v/>
      </c>
      <c r="BQ48" s="5" t="str">
        <f t="shared" si="11"/>
        <v/>
      </c>
      <c r="BR48" s="92"/>
      <c r="BS48" s="92"/>
      <c r="BY48" s="5">
        <v>56</v>
      </c>
      <c r="CA48" s="22">
        <f t="shared" si="18"/>
        <v>0</v>
      </c>
      <c r="CB48" s="5">
        <f t="shared" si="18"/>
        <v>0</v>
      </c>
      <c r="CC48" s="6">
        <v>28</v>
      </c>
      <c r="CD48" s="5" t="str">
        <f t="shared" si="13"/>
        <v/>
      </c>
      <c r="CE48" s="4">
        <v>44927</v>
      </c>
      <c r="CF48" s="23"/>
      <c r="CO48" s="98"/>
      <c r="CP48" s="20">
        <v>44242</v>
      </c>
      <c r="CQ48" s="55">
        <f t="shared" si="17"/>
        <v>0</v>
      </c>
      <c r="CR48" s="20">
        <f t="shared" si="16"/>
        <v>0</v>
      </c>
      <c r="CS48" s="21">
        <v>43651</v>
      </c>
      <c r="CT48" s="19">
        <f t="shared" si="14"/>
        <v>0</v>
      </c>
    </row>
    <row r="49" spans="2:98" ht="18" customHeight="1">
      <c r="B49" s="73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72" t="str">
        <f t="shared" si="0"/>
        <v/>
      </c>
      <c r="N49" s="71"/>
      <c r="O49" s="84" t="str">
        <f t="shared" si="4"/>
        <v/>
      </c>
      <c r="P49" s="86" t="str">
        <f t="shared" si="5"/>
        <v/>
      </c>
      <c r="Q49" s="77" t="str">
        <f t="shared" si="1"/>
        <v/>
      </c>
      <c r="R49" s="77" t="str">
        <f t="shared" si="2"/>
        <v/>
      </c>
      <c r="S49" s="11"/>
      <c r="T49" s="68"/>
      <c r="U49" s="68"/>
      <c r="W49" s="67"/>
      <c r="X49" s="91" t="str">
        <f t="shared" si="3"/>
        <v/>
      </c>
      <c r="Y49" s="85"/>
      <c r="Z49" s="85"/>
      <c r="AA49" s="85"/>
      <c r="AC49" s="90"/>
      <c r="AD49" s="90"/>
      <c r="AE49" s="90"/>
      <c r="AF49" s="90"/>
      <c r="AG49" s="90"/>
      <c r="AH49" s="90"/>
      <c r="AI49" s="90"/>
      <c r="AJ49" s="57"/>
      <c r="AK49" s="90"/>
      <c r="AL49" s="90"/>
      <c r="AM49" s="90"/>
      <c r="AN49" s="90"/>
      <c r="AO49" s="90"/>
      <c r="AP49" s="90"/>
      <c r="AQ49" s="90"/>
      <c r="AS49" s="56"/>
      <c r="AU49" s="99"/>
      <c r="AV49" s="26"/>
      <c r="AW49" s="26"/>
      <c r="AZ49" s="25"/>
      <c r="BH49" s="5">
        <f t="shared" si="8"/>
        <v>0</v>
      </c>
      <c r="BI49" s="47" t="str">
        <f t="shared" si="9"/>
        <v/>
      </c>
      <c r="BJ49" s="1">
        <v>29</v>
      </c>
      <c r="BL49" s="7">
        <f t="shared" si="15"/>
        <v>0</v>
      </c>
      <c r="BN49" s="22"/>
      <c r="BO49" s="23"/>
      <c r="BP49" s="75" t="str">
        <f t="shared" si="10"/>
        <v/>
      </c>
      <c r="BQ49" s="5" t="str">
        <f t="shared" si="11"/>
        <v/>
      </c>
      <c r="BR49" s="92"/>
      <c r="BS49" s="92"/>
      <c r="BY49" s="5">
        <v>58</v>
      </c>
      <c r="CA49" s="22">
        <f t="shared" si="18"/>
        <v>0</v>
      </c>
      <c r="CB49" s="5">
        <f t="shared" si="18"/>
        <v>0</v>
      </c>
      <c r="CC49" s="6">
        <v>29</v>
      </c>
      <c r="CD49" s="5" t="str">
        <f t="shared" si="13"/>
        <v/>
      </c>
      <c r="CE49" s="4">
        <v>44958</v>
      </c>
      <c r="CF49" s="23"/>
      <c r="CO49" s="98"/>
      <c r="CP49" s="20">
        <v>44347</v>
      </c>
      <c r="CQ49" s="55">
        <f t="shared" si="17"/>
        <v>0</v>
      </c>
      <c r="CR49" s="20">
        <f t="shared" si="16"/>
        <v>0</v>
      </c>
      <c r="CS49" s="21">
        <v>43658</v>
      </c>
      <c r="CT49" s="19">
        <f t="shared" si="14"/>
        <v>0</v>
      </c>
    </row>
    <row r="50" spans="2:98" ht="18" customHeight="1">
      <c r="B50" s="73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72" t="str">
        <f t="shared" si="0"/>
        <v/>
      </c>
      <c r="N50" s="71"/>
      <c r="O50" s="84" t="str">
        <f t="shared" si="4"/>
        <v/>
      </c>
      <c r="P50" s="86" t="str">
        <f t="shared" si="5"/>
        <v/>
      </c>
      <c r="Q50" s="77" t="str">
        <f t="shared" si="1"/>
        <v/>
      </c>
      <c r="R50" s="77" t="str">
        <f t="shared" si="2"/>
        <v/>
      </c>
      <c r="S50" s="11"/>
      <c r="T50" s="68"/>
      <c r="U50" s="68"/>
      <c r="W50" s="67"/>
      <c r="X50" s="91" t="str">
        <f t="shared" si="3"/>
        <v/>
      </c>
      <c r="Y50" s="85"/>
      <c r="Z50" s="85"/>
      <c r="AA50" s="85"/>
      <c r="AC50" s="57"/>
      <c r="AD50" s="57"/>
      <c r="AE50" s="57"/>
      <c r="AF50" s="57"/>
      <c r="AG50" s="57"/>
      <c r="AH50" s="57"/>
      <c r="AI50" s="57"/>
      <c r="AJ50" s="43"/>
      <c r="AK50" s="57"/>
      <c r="AL50" s="57"/>
      <c r="AM50" s="57"/>
      <c r="AN50" s="57"/>
      <c r="AO50" s="57"/>
      <c r="AP50" s="57"/>
      <c r="AQ50" s="57"/>
      <c r="AS50" s="56"/>
      <c r="AU50" s="94"/>
      <c r="AV50" s="26"/>
      <c r="AW50" s="26"/>
      <c r="BH50" s="5">
        <f t="shared" si="8"/>
        <v>0</v>
      </c>
      <c r="BI50" s="47" t="str">
        <f t="shared" si="9"/>
        <v/>
      </c>
      <c r="BJ50" s="1">
        <v>30</v>
      </c>
      <c r="BL50" s="7">
        <f t="shared" si="15"/>
        <v>0</v>
      </c>
      <c r="BN50" s="22"/>
      <c r="BO50" s="23"/>
      <c r="BP50" s="75" t="str">
        <f t="shared" si="10"/>
        <v/>
      </c>
      <c r="BQ50" s="5" t="str">
        <f t="shared" si="11"/>
        <v/>
      </c>
      <c r="BR50" s="92"/>
      <c r="BS50" s="92"/>
      <c r="BY50" s="5">
        <v>60</v>
      </c>
      <c r="CA50" s="22">
        <f t="shared" si="18"/>
        <v>0</v>
      </c>
      <c r="CB50" s="5">
        <f t="shared" si="18"/>
        <v>0</v>
      </c>
      <c r="CC50" s="6">
        <v>30</v>
      </c>
      <c r="CD50" s="5" t="str">
        <f t="shared" si="13"/>
        <v/>
      </c>
      <c r="CE50" s="4">
        <v>44986</v>
      </c>
      <c r="CF50" s="23"/>
      <c r="CO50" s="98"/>
      <c r="CP50" s="20">
        <v>44382</v>
      </c>
      <c r="CQ50" s="55">
        <f t="shared" si="17"/>
        <v>0</v>
      </c>
      <c r="CR50" s="20">
        <f t="shared" si="16"/>
        <v>0</v>
      </c>
      <c r="CS50" s="21">
        <v>43665</v>
      </c>
      <c r="CT50" s="19">
        <f t="shared" si="14"/>
        <v>0</v>
      </c>
    </row>
    <row r="51" spans="2:98" ht="18" customHeight="1">
      <c r="B51" s="73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72" t="str">
        <f t="shared" si="0"/>
        <v/>
      </c>
      <c r="N51" s="71"/>
      <c r="O51" s="84" t="str">
        <f t="shared" si="4"/>
        <v/>
      </c>
      <c r="P51" s="86" t="str">
        <f t="shared" si="5"/>
        <v/>
      </c>
      <c r="Q51" s="77" t="str">
        <f t="shared" si="1"/>
        <v/>
      </c>
      <c r="R51" s="77" t="str">
        <f t="shared" si="2"/>
        <v/>
      </c>
      <c r="S51" s="11"/>
      <c r="T51" s="68"/>
      <c r="U51" s="68"/>
      <c r="W51" s="67"/>
      <c r="X51" s="91" t="str">
        <f t="shared" si="3"/>
        <v/>
      </c>
      <c r="Y51" s="85"/>
      <c r="Z51" s="85"/>
      <c r="AA51" s="85"/>
      <c r="AC51" s="57"/>
      <c r="AD51" s="57"/>
      <c r="AE51" s="57"/>
      <c r="AF51" s="57"/>
      <c r="AG51" s="57"/>
      <c r="AH51" s="57"/>
      <c r="AI51" s="57"/>
      <c r="AK51" s="57"/>
      <c r="AL51" s="57"/>
      <c r="AM51" s="57"/>
      <c r="AN51" s="57"/>
      <c r="AO51" s="57"/>
      <c r="AP51" s="57"/>
      <c r="AQ51" s="57"/>
      <c r="AS51" s="56"/>
      <c r="AU51" s="95"/>
      <c r="AV51" s="26"/>
      <c r="AW51" s="26"/>
      <c r="AZ51" s="25"/>
      <c r="BH51" s="5">
        <f t="shared" si="8"/>
        <v>0</v>
      </c>
      <c r="BI51" s="47" t="str">
        <f t="shared" si="9"/>
        <v/>
      </c>
      <c r="BJ51" s="43">
        <v>31</v>
      </c>
      <c r="BL51" s="7">
        <f t="shared" si="15"/>
        <v>0</v>
      </c>
      <c r="BN51" s="22"/>
      <c r="BO51" s="23"/>
      <c r="BP51" s="75" t="str">
        <f t="shared" si="10"/>
        <v/>
      </c>
      <c r="BQ51" s="5" t="str">
        <f t="shared" si="11"/>
        <v/>
      </c>
      <c r="BR51" s="92"/>
      <c r="BS51" s="92"/>
      <c r="BY51" s="5">
        <v>62</v>
      </c>
      <c r="CA51" s="22">
        <f t="shared" si="18"/>
        <v>0</v>
      </c>
      <c r="CB51" s="5">
        <f t="shared" si="18"/>
        <v>0</v>
      </c>
      <c r="CC51" s="6">
        <v>31</v>
      </c>
      <c r="CD51" s="5" t="str">
        <f t="shared" si="13"/>
        <v/>
      </c>
      <c r="CE51" s="4">
        <v>45017</v>
      </c>
      <c r="CF51" s="23"/>
      <c r="CO51" s="98"/>
      <c r="CP51" s="20">
        <v>44445</v>
      </c>
      <c r="CQ51" s="55">
        <f t="shared" si="17"/>
        <v>0</v>
      </c>
      <c r="CR51" s="20">
        <f t="shared" si="16"/>
        <v>0</v>
      </c>
      <c r="CS51" s="21">
        <v>43672</v>
      </c>
      <c r="CT51" s="19">
        <f t="shared" si="14"/>
        <v>0</v>
      </c>
    </row>
    <row r="52" spans="2:98" ht="18" customHeight="1">
      <c r="B52" s="73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72" t="str">
        <f t="shared" si="0"/>
        <v/>
      </c>
      <c r="N52" s="71"/>
      <c r="O52" s="84" t="str">
        <f t="shared" si="4"/>
        <v/>
      </c>
      <c r="P52" s="86" t="str">
        <f t="shared" si="5"/>
        <v/>
      </c>
      <c r="Q52" s="77" t="str">
        <f t="shared" si="1"/>
        <v/>
      </c>
      <c r="R52" s="77" t="str">
        <f t="shared" si="2"/>
        <v/>
      </c>
      <c r="S52" s="11"/>
      <c r="T52" s="68"/>
      <c r="U52" s="68"/>
      <c r="W52" s="67"/>
      <c r="X52" s="91" t="str">
        <f t="shared" si="3"/>
        <v/>
      </c>
      <c r="Y52" s="85"/>
      <c r="Z52" s="85"/>
      <c r="AA52" s="85"/>
      <c r="AC52" s="57"/>
      <c r="AD52" s="57"/>
      <c r="AE52" s="57"/>
      <c r="AF52" s="57"/>
      <c r="AG52" s="57"/>
      <c r="AH52" s="57"/>
      <c r="AI52" s="57"/>
      <c r="AK52" s="57"/>
      <c r="AL52" s="57"/>
      <c r="AM52" s="57"/>
      <c r="AN52" s="57"/>
      <c r="AO52" s="57"/>
      <c r="AP52" s="57"/>
      <c r="AQ52" s="57"/>
      <c r="AS52" s="56"/>
      <c r="AU52" s="97"/>
      <c r="AV52" s="26"/>
      <c r="AW52" s="26"/>
      <c r="BH52" s="5">
        <f t="shared" si="8"/>
        <v>0</v>
      </c>
      <c r="BI52" s="47" t="str">
        <f t="shared" si="9"/>
        <v/>
      </c>
      <c r="BJ52" s="1">
        <v>32</v>
      </c>
      <c r="BL52" s="7">
        <f t="shared" si="15"/>
        <v>0</v>
      </c>
      <c r="BN52" s="22"/>
      <c r="BO52" s="23"/>
      <c r="BP52" s="75" t="str">
        <f t="shared" si="10"/>
        <v/>
      </c>
      <c r="BQ52" s="5" t="str">
        <f t="shared" si="11"/>
        <v/>
      </c>
      <c r="BR52" s="92"/>
      <c r="BS52" s="92"/>
      <c r="BY52" s="5">
        <v>64</v>
      </c>
      <c r="CA52" s="22">
        <f t="shared" si="18"/>
        <v>0</v>
      </c>
      <c r="CB52" s="5">
        <f t="shared" si="18"/>
        <v>0</v>
      </c>
      <c r="CC52" s="6">
        <v>32</v>
      </c>
      <c r="CD52" s="5" t="str">
        <f t="shared" si="13"/>
        <v/>
      </c>
      <c r="CE52" s="4">
        <v>45047</v>
      </c>
      <c r="CF52" s="23"/>
      <c r="CP52" s="3">
        <v>44480</v>
      </c>
      <c r="CQ52" s="55">
        <f t="shared" si="17"/>
        <v>0</v>
      </c>
      <c r="CR52" s="20">
        <f t="shared" si="16"/>
        <v>0</v>
      </c>
      <c r="CS52" s="21">
        <v>43679</v>
      </c>
      <c r="CT52" s="19">
        <f t="shared" si="14"/>
        <v>0</v>
      </c>
    </row>
    <row r="53" spans="2:98" ht="18" customHeight="1">
      <c r="B53" s="73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72" t="str">
        <f t="shared" si="0"/>
        <v/>
      </c>
      <c r="N53" s="71"/>
      <c r="O53" s="84" t="str">
        <f t="shared" si="4"/>
        <v/>
      </c>
      <c r="P53" s="86" t="str">
        <f t="shared" si="5"/>
        <v/>
      </c>
      <c r="Q53" s="77" t="str">
        <f t="shared" si="1"/>
        <v/>
      </c>
      <c r="R53" s="77" t="str">
        <f t="shared" si="2"/>
        <v/>
      </c>
      <c r="S53" s="11"/>
      <c r="T53" s="68"/>
      <c r="U53" s="68"/>
      <c r="W53" s="67"/>
      <c r="X53" s="91" t="str">
        <f t="shared" si="3"/>
        <v/>
      </c>
      <c r="Y53" s="85"/>
      <c r="Z53" s="85"/>
      <c r="AA53" s="85"/>
      <c r="AC53" s="57"/>
      <c r="AD53" s="57"/>
      <c r="AE53" s="57"/>
      <c r="AF53" s="57"/>
      <c r="AG53" s="57"/>
      <c r="AH53" s="57"/>
      <c r="AI53" s="57"/>
      <c r="AK53" s="57"/>
      <c r="AL53" s="57"/>
      <c r="AM53" s="57"/>
      <c r="AN53" s="57"/>
      <c r="AO53" s="57"/>
      <c r="AP53" s="57"/>
      <c r="AQ53" s="57"/>
      <c r="AS53" s="56"/>
      <c r="AU53" s="94"/>
      <c r="AV53" s="26"/>
      <c r="AW53" s="26"/>
      <c r="BH53" s="5">
        <f t="shared" si="8"/>
        <v>0</v>
      </c>
      <c r="BI53" s="47" t="str">
        <f t="shared" si="9"/>
        <v/>
      </c>
      <c r="BJ53" s="1">
        <v>33</v>
      </c>
      <c r="BL53" s="7">
        <f t="shared" si="15"/>
        <v>0</v>
      </c>
      <c r="BN53" s="22"/>
      <c r="BO53" s="23"/>
      <c r="BP53" s="75" t="str">
        <f t="shared" si="10"/>
        <v/>
      </c>
      <c r="BQ53" s="5" t="str">
        <f t="shared" si="11"/>
        <v/>
      </c>
      <c r="BR53" s="92"/>
      <c r="BS53" s="92"/>
      <c r="BY53" s="5">
        <v>66</v>
      </c>
      <c r="CA53" s="22">
        <f t="shared" si="18"/>
        <v>0</v>
      </c>
      <c r="CB53" s="5">
        <f t="shared" si="18"/>
        <v>0</v>
      </c>
      <c r="CC53" s="6">
        <v>33</v>
      </c>
      <c r="CD53" s="5" t="str">
        <f t="shared" si="13"/>
        <v/>
      </c>
      <c r="CE53" s="4">
        <v>45078</v>
      </c>
      <c r="CF53" s="23"/>
      <c r="CP53" s="3">
        <v>44511</v>
      </c>
      <c r="CQ53" s="55">
        <f t="shared" si="17"/>
        <v>0</v>
      </c>
      <c r="CR53" s="20">
        <f t="shared" si="16"/>
        <v>0</v>
      </c>
      <c r="CS53" s="21">
        <v>43686</v>
      </c>
      <c r="CT53" s="19">
        <f t="shared" si="14"/>
        <v>0</v>
      </c>
    </row>
    <row r="54" spans="2:98" ht="18" customHeight="1">
      <c r="B54" s="7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72" t="str">
        <f t="shared" si="0"/>
        <v/>
      </c>
      <c r="N54" s="71"/>
      <c r="O54" s="84" t="str">
        <f t="shared" si="4"/>
        <v/>
      </c>
      <c r="P54" s="86" t="str">
        <f t="shared" si="5"/>
        <v/>
      </c>
      <c r="Q54" s="77" t="str">
        <f t="shared" si="1"/>
        <v/>
      </c>
      <c r="R54" s="77" t="str">
        <f t="shared" si="2"/>
        <v/>
      </c>
      <c r="S54" s="11"/>
      <c r="T54" s="68"/>
      <c r="U54" s="68"/>
      <c r="W54" s="67"/>
      <c r="X54" s="91" t="str">
        <f t="shared" si="3"/>
        <v/>
      </c>
      <c r="Y54" s="85"/>
      <c r="Z54" s="85"/>
      <c r="AA54" s="85"/>
      <c r="AC54" s="57"/>
      <c r="AD54" s="57"/>
      <c r="AE54" s="57"/>
      <c r="AF54" s="57"/>
      <c r="AG54" s="57"/>
      <c r="AH54" s="57"/>
      <c r="AI54" s="57"/>
      <c r="AK54" s="57"/>
      <c r="AL54" s="57"/>
      <c r="AM54" s="57"/>
      <c r="AN54" s="57"/>
      <c r="AO54" s="57"/>
      <c r="AP54" s="57"/>
      <c r="AQ54" s="57"/>
      <c r="AS54" s="56"/>
      <c r="AU54" s="96"/>
      <c r="AV54" s="26"/>
      <c r="AW54" s="26"/>
      <c r="BH54" s="5">
        <f t="shared" si="8"/>
        <v>0</v>
      </c>
      <c r="BI54" s="47" t="str">
        <f t="shared" si="9"/>
        <v/>
      </c>
      <c r="BJ54" s="43">
        <v>34</v>
      </c>
      <c r="BL54" s="7">
        <f t="shared" si="15"/>
        <v>0</v>
      </c>
      <c r="BN54" s="22"/>
      <c r="BO54" s="23"/>
      <c r="BP54" s="75" t="str">
        <f t="shared" si="10"/>
        <v/>
      </c>
      <c r="BQ54" s="5" t="str">
        <f t="shared" si="11"/>
        <v/>
      </c>
      <c r="BR54" s="92"/>
      <c r="BS54" s="92"/>
      <c r="BY54" s="5">
        <v>68</v>
      </c>
      <c r="CA54" s="22">
        <f t="shared" ref="CA54:CB69" si="19">CA53</f>
        <v>0</v>
      </c>
      <c r="CB54" s="5">
        <f t="shared" si="19"/>
        <v>0</v>
      </c>
      <c r="CC54" s="6">
        <v>34</v>
      </c>
      <c r="CD54" s="5" t="str">
        <f t="shared" si="13"/>
        <v/>
      </c>
      <c r="CE54" s="4">
        <v>45108</v>
      </c>
      <c r="CF54" s="23"/>
      <c r="CP54" s="3">
        <v>44525</v>
      </c>
      <c r="CQ54" s="55">
        <f t="shared" si="17"/>
        <v>0</v>
      </c>
      <c r="CR54" s="20">
        <f t="shared" si="16"/>
        <v>0</v>
      </c>
      <c r="CS54" s="21">
        <v>43693</v>
      </c>
      <c r="CT54" s="19">
        <f t="shared" si="14"/>
        <v>0</v>
      </c>
    </row>
    <row r="55" spans="2:98" ht="18" customHeight="1">
      <c r="B55" s="7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72" t="str">
        <f t="shared" si="0"/>
        <v/>
      </c>
      <c r="N55" s="71"/>
      <c r="O55" s="84" t="str">
        <f t="shared" si="4"/>
        <v/>
      </c>
      <c r="P55" s="86" t="str">
        <f t="shared" si="5"/>
        <v/>
      </c>
      <c r="Q55" s="77" t="str">
        <f t="shared" si="1"/>
        <v/>
      </c>
      <c r="R55" s="77" t="str">
        <f t="shared" si="2"/>
        <v/>
      </c>
      <c r="S55" s="11"/>
      <c r="T55" s="68"/>
      <c r="U55" s="68"/>
      <c r="W55" s="67"/>
      <c r="X55" s="91" t="str">
        <f t="shared" si="3"/>
        <v/>
      </c>
      <c r="Y55" s="85"/>
      <c r="Z55" s="85"/>
      <c r="AA55" s="85"/>
      <c r="AC55" s="57"/>
      <c r="AD55" s="57"/>
      <c r="AE55" s="57"/>
      <c r="AF55" s="57"/>
      <c r="AG55" s="57"/>
      <c r="AH55" s="57"/>
      <c r="AI55" s="57"/>
      <c r="AK55" s="57"/>
      <c r="AL55" s="57"/>
      <c r="AM55" s="57"/>
      <c r="AN55" s="57"/>
      <c r="AO55" s="57"/>
      <c r="AP55" s="57"/>
      <c r="AQ55" s="57"/>
      <c r="AS55" s="56"/>
      <c r="AU55" s="94"/>
      <c r="AV55" s="26"/>
      <c r="AW55" s="26"/>
      <c r="BH55" s="5">
        <f t="shared" si="8"/>
        <v>0</v>
      </c>
      <c r="BI55" s="47" t="str">
        <f t="shared" si="9"/>
        <v/>
      </c>
      <c r="BJ55" s="1">
        <v>35</v>
      </c>
      <c r="BL55" s="7">
        <f t="shared" si="15"/>
        <v>0</v>
      </c>
      <c r="BN55" s="22"/>
      <c r="BO55" s="23"/>
      <c r="BP55" s="75" t="str">
        <f t="shared" si="10"/>
        <v/>
      </c>
      <c r="BQ55" s="5" t="str">
        <f t="shared" si="11"/>
        <v/>
      </c>
      <c r="BR55" s="92"/>
      <c r="BS55" s="92"/>
      <c r="BY55" s="5">
        <v>70</v>
      </c>
      <c r="CA55" s="22">
        <f t="shared" si="19"/>
        <v>0</v>
      </c>
      <c r="CB55" s="5">
        <f t="shared" si="19"/>
        <v>0</v>
      </c>
      <c r="CC55" s="6">
        <v>35</v>
      </c>
      <c r="CD55" s="5" t="str">
        <f t="shared" si="13"/>
        <v/>
      </c>
      <c r="CE55" s="4">
        <v>45139</v>
      </c>
      <c r="CF55" s="23"/>
      <c r="CP55" s="3">
        <v>44554</v>
      </c>
      <c r="CQ55" s="55">
        <f t="shared" si="17"/>
        <v>0</v>
      </c>
      <c r="CR55" s="20">
        <f t="shared" si="16"/>
        <v>0</v>
      </c>
      <c r="CS55" s="21">
        <v>43700</v>
      </c>
      <c r="CT55" s="19">
        <f t="shared" si="14"/>
        <v>0</v>
      </c>
    </row>
    <row r="56" spans="2:98" ht="18" customHeight="1">
      <c r="B56" s="73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72" t="str">
        <f t="shared" si="0"/>
        <v/>
      </c>
      <c r="N56" s="71"/>
      <c r="O56" s="84" t="str">
        <f t="shared" si="4"/>
        <v/>
      </c>
      <c r="P56" s="86" t="str">
        <f t="shared" si="5"/>
        <v/>
      </c>
      <c r="Q56" s="77" t="str">
        <f t="shared" si="1"/>
        <v/>
      </c>
      <c r="R56" s="77" t="str">
        <f t="shared" si="2"/>
        <v/>
      </c>
      <c r="S56" s="11"/>
      <c r="T56" s="68"/>
      <c r="U56" s="68"/>
      <c r="W56" s="67"/>
      <c r="X56" s="91" t="str">
        <f t="shared" si="3"/>
        <v/>
      </c>
      <c r="Y56" s="85"/>
      <c r="Z56" s="85"/>
      <c r="AA56" s="85"/>
      <c r="AC56" s="57"/>
      <c r="AD56" s="57"/>
      <c r="AE56" s="57"/>
      <c r="AF56" s="57"/>
      <c r="AG56" s="57"/>
      <c r="AH56" s="57"/>
      <c r="AI56" s="57"/>
      <c r="AK56" s="57"/>
      <c r="AL56" s="57"/>
      <c r="AM56" s="57"/>
      <c r="AN56" s="57"/>
      <c r="AO56" s="57"/>
      <c r="AP56" s="57"/>
      <c r="AQ56" s="57"/>
      <c r="AS56" s="56"/>
      <c r="AU56" s="95"/>
      <c r="AV56" s="26"/>
      <c r="AW56" s="26"/>
      <c r="BH56" s="5">
        <f t="shared" si="8"/>
        <v>0</v>
      </c>
      <c r="BI56" s="47" t="str">
        <f t="shared" si="9"/>
        <v/>
      </c>
      <c r="BJ56" s="1">
        <v>36</v>
      </c>
      <c r="BL56" s="7">
        <f t="shared" si="15"/>
        <v>0</v>
      </c>
      <c r="BN56" s="22"/>
      <c r="BO56" s="23"/>
      <c r="BP56" s="75" t="str">
        <f t="shared" si="10"/>
        <v/>
      </c>
      <c r="BQ56" s="5" t="str">
        <f t="shared" si="11"/>
        <v/>
      </c>
      <c r="BR56" s="92"/>
      <c r="BS56" s="92"/>
      <c r="BY56" s="5">
        <v>72</v>
      </c>
      <c r="CA56" s="22">
        <f t="shared" si="19"/>
        <v>0</v>
      </c>
      <c r="CB56" s="5">
        <f t="shared" si="19"/>
        <v>0</v>
      </c>
      <c r="CC56" s="6">
        <v>36</v>
      </c>
      <c r="CD56" s="5" t="str">
        <f t="shared" si="13"/>
        <v/>
      </c>
      <c r="CE56" s="4">
        <v>45170</v>
      </c>
      <c r="CF56" s="23"/>
      <c r="CP56" s="3">
        <v>44561</v>
      </c>
      <c r="CQ56" s="55">
        <f t="shared" si="17"/>
        <v>0</v>
      </c>
      <c r="CR56" s="20">
        <f t="shared" si="16"/>
        <v>0</v>
      </c>
      <c r="CS56" s="21">
        <v>43707</v>
      </c>
      <c r="CT56" s="19">
        <f t="shared" si="14"/>
        <v>0</v>
      </c>
    </row>
    <row r="57" spans="2:98" ht="18" customHeight="1">
      <c r="B57" s="73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72" t="str">
        <f t="shared" si="0"/>
        <v/>
      </c>
      <c r="N57" s="71"/>
      <c r="O57" s="84" t="str">
        <f t="shared" si="4"/>
        <v/>
      </c>
      <c r="P57" s="86" t="str">
        <f t="shared" si="5"/>
        <v/>
      </c>
      <c r="Q57" s="77" t="str">
        <f t="shared" si="1"/>
        <v/>
      </c>
      <c r="R57" s="77" t="str">
        <f t="shared" si="2"/>
        <v/>
      </c>
      <c r="S57" s="11"/>
      <c r="T57" s="68"/>
      <c r="U57" s="68"/>
      <c r="W57" s="67"/>
      <c r="X57" s="91" t="str">
        <f t="shared" si="3"/>
        <v/>
      </c>
      <c r="Y57" s="85"/>
      <c r="Z57" s="85"/>
      <c r="AA57" s="85"/>
      <c r="AC57" s="358"/>
      <c r="AD57" s="358"/>
      <c r="AE57" s="358"/>
      <c r="AF57" s="358"/>
      <c r="AG57" s="358"/>
      <c r="AH57" s="358"/>
      <c r="AI57" s="358"/>
      <c r="AK57" s="358"/>
      <c r="AL57" s="358"/>
      <c r="AM57" s="358"/>
      <c r="AN57" s="358"/>
      <c r="AO57" s="358"/>
      <c r="AP57" s="358"/>
      <c r="AQ57" s="358"/>
      <c r="AS57" s="56"/>
      <c r="AU57" s="96"/>
      <c r="AV57" s="26"/>
      <c r="AW57" s="26"/>
      <c r="BH57" s="5">
        <f t="shared" si="8"/>
        <v>0</v>
      </c>
      <c r="BI57" s="47" t="str">
        <f t="shared" si="9"/>
        <v/>
      </c>
      <c r="BJ57" s="43">
        <v>37</v>
      </c>
      <c r="BL57" s="7">
        <f t="shared" si="15"/>
        <v>0</v>
      </c>
      <c r="BN57" s="22"/>
      <c r="BO57" s="23"/>
      <c r="BP57" s="75" t="str">
        <f t="shared" si="10"/>
        <v/>
      </c>
      <c r="BQ57" s="5" t="str">
        <f t="shared" si="11"/>
        <v/>
      </c>
      <c r="BR57" s="92"/>
      <c r="BS57" s="92"/>
      <c r="BY57" s="5">
        <v>74</v>
      </c>
      <c r="CA57" s="22">
        <f t="shared" si="19"/>
        <v>0</v>
      </c>
      <c r="CB57" s="5">
        <f t="shared" si="19"/>
        <v>0</v>
      </c>
      <c r="CC57" s="6">
        <v>37</v>
      </c>
      <c r="CD57" s="5" t="str">
        <f t="shared" si="13"/>
        <v/>
      </c>
      <c r="CE57" s="4">
        <v>45200</v>
      </c>
      <c r="CF57" s="23"/>
      <c r="CP57" s="3">
        <v>44578</v>
      </c>
      <c r="CQ57" s="55">
        <f t="shared" si="17"/>
        <v>0</v>
      </c>
      <c r="CR57" s="20">
        <f t="shared" si="16"/>
        <v>0</v>
      </c>
      <c r="CS57" s="21">
        <v>43714</v>
      </c>
      <c r="CT57" s="19">
        <f t="shared" si="14"/>
        <v>0</v>
      </c>
    </row>
    <row r="58" spans="2:98" ht="18" customHeight="1">
      <c r="B58" s="73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72" t="str">
        <f t="shared" si="0"/>
        <v/>
      </c>
      <c r="N58" s="71"/>
      <c r="O58" s="84" t="str">
        <f t="shared" si="4"/>
        <v/>
      </c>
      <c r="P58" s="86" t="str">
        <f t="shared" si="5"/>
        <v/>
      </c>
      <c r="Q58" s="77" t="str">
        <f t="shared" si="1"/>
        <v/>
      </c>
      <c r="R58" s="77" t="str">
        <f t="shared" si="2"/>
        <v/>
      </c>
      <c r="S58" s="11"/>
      <c r="T58" s="68"/>
      <c r="U58" s="68"/>
      <c r="W58" s="67"/>
      <c r="X58" s="91" t="str">
        <f t="shared" si="3"/>
        <v/>
      </c>
      <c r="Y58" s="85"/>
      <c r="Z58" s="85"/>
      <c r="AA58" s="85"/>
      <c r="AC58" s="90"/>
      <c r="AD58" s="90"/>
      <c r="AE58" s="90"/>
      <c r="AF58" s="90"/>
      <c r="AG58" s="90"/>
      <c r="AH58" s="90"/>
      <c r="AI58" s="90"/>
      <c r="AK58" s="90"/>
      <c r="AL58" s="90"/>
      <c r="AM58" s="90"/>
      <c r="AN58" s="90"/>
      <c r="AO58" s="90"/>
      <c r="AP58" s="90"/>
      <c r="AQ58" s="90"/>
      <c r="AS58" s="56"/>
      <c r="AU58" s="94"/>
      <c r="AV58" s="26"/>
      <c r="AW58" s="26"/>
      <c r="BH58" s="5">
        <f t="shared" si="8"/>
        <v>0</v>
      </c>
      <c r="BI58" s="47" t="str">
        <f t="shared" si="9"/>
        <v/>
      </c>
      <c r="BJ58" s="1">
        <v>38</v>
      </c>
      <c r="BL58" s="7">
        <f t="shared" si="15"/>
        <v>0</v>
      </c>
      <c r="BN58" s="22"/>
      <c r="BO58" s="23"/>
      <c r="BP58" s="75" t="str">
        <f t="shared" si="10"/>
        <v/>
      </c>
      <c r="BQ58" s="5" t="str">
        <f t="shared" si="11"/>
        <v/>
      </c>
      <c r="BR58" s="92"/>
      <c r="BS58" s="92"/>
      <c r="BY58" s="5">
        <v>76</v>
      </c>
      <c r="CA58" s="22">
        <f t="shared" si="19"/>
        <v>0</v>
      </c>
      <c r="CB58" s="5">
        <f t="shared" si="19"/>
        <v>0</v>
      </c>
      <c r="CC58" s="6">
        <v>38</v>
      </c>
      <c r="CD58" s="5" t="str">
        <f t="shared" si="13"/>
        <v/>
      </c>
      <c r="CE58" s="4">
        <v>45231</v>
      </c>
      <c r="CF58" s="23"/>
      <c r="CP58" s="3">
        <v>44613</v>
      </c>
      <c r="CQ58" s="55">
        <f t="shared" si="17"/>
        <v>0</v>
      </c>
      <c r="CR58" s="20">
        <f t="shared" si="16"/>
        <v>0</v>
      </c>
      <c r="CS58" s="21">
        <v>43721</v>
      </c>
      <c r="CT58" s="19">
        <f t="shared" si="14"/>
        <v>0</v>
      </c>
    </row>
    <row r="59" spans="2:98" ht="18" customHeight="1">
      <c r="B59" s="7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72" t="str">
        <f t="shared" si="0"/>
        <v/>
      </c>
      <c r="N59" s="71"/>
      <c r="O59" s="84" t="str">
        <f t="shared" si="4"/>
        <v/>
      </c>
      <c r="P59" s="86" t="str">
        <f t="shared" si="5"/>
        <v/>
      </c>
      <c r="Q59" s="77" t="str">
        <f t="shared" si="1"/>
        <v/>
      </c>
      <c r="R59" s="77" t="str">
        <f t="shared" si="2"/>
        <v/>
      </c>
      <c r="S59" s="11"/>
      <c r="T59" s="68"/>
      <c r="U59" s="68"/>
      <c r="W59" s="67"/>
      <c r="X59" s="91" t="str">
        <f t="shared" si="3"/>
        <v/>
      </c>
      <c r="Y59" s="85"/>
      <c r="Z59" s="85"/>
      <c r="AA59" s="85"/>
      <c r="AC59" s="57"/>
      <c r="AD59" s="57"/>
      <c r="AE59" s="57"/>
      <c r="AF59" s="57"/>
      <c r="AG59" s="57"/>
      <c r="AH59" s="57"/>
      <c r="AI59" s="57"/>
      <c r="AK59" s="57"/>
      <c r="AL59" s="57"/>
      <c r="AM59" s="57"/>
      <c r="AN59" s="57"/>
      <c r="AO59" s="57"/>
      <c r="AP59" s="57"/>
      <c r="AQ59" s="57"/>
      <c r="AS59" s="56"/>
      <c r="AU59" s="95"/>
      <c r="AV59" s="26"/>
      <c r="AW59" s="26"/>
      <c r="BH59" s="5">
        <f t="shared" si="8"/>
        <v>0</v>
      </c>
      <c r="BI59" s="47" t="str">
        <f t="shared" si="9"/>
        <v/>
      </c>
      <c r="BJ59" s="1">
        <v>39</v>
      </c>
      <c r="BL59" s="7">
        <f t="shared" si="15"/>
        <v>0</v>
      </c>
      <c r="BN59" s="22"/>
      <c r="BO59" s="23"/>
      <c r="BP59" s="75" t="str">
        <f t="shared" si="10"/>
        <v/>
      </c>
      <c r="BQ59" s="5" t="str">
        <f t="shared" si="11"/>
        <v/>
      </c>
      <c r="BR59" s="92"/>
      <c r="BS59" s="92"/>
      <c r="BY59" s="5">
        <v>78</v>
      </c>
      <c r="CA59" s="22">
        <f t="shared" si="19"/>
        <v>0</v>
      </c>
      <c r="CB59" s="5">
        <f t="shared" si="19"/>
        <v>0</v>
      </c>
      <c r="CC59" s="6">
        <v>39</v>
      </c>
      <c r="CD59" s="5" t="str">
        <f t="shared" si="13"/>
        <v/>
      </c>
      <c r="CE59" s="4">
        <v>45261</v>
      </c>
      <c r="CF59" s="23"/>
      <c r="CP59" s="3">
        <v>44711</v>
      </c>
      <c r="CQ59" s="55">
        <f t="shared" si="17"/>
        <v>0</v>
      </c>
      <c r="CR59" s="20">
        <f t="shared" si="16"/>
        <v>0</v>
      </c>
      <c r="CS59" s="21">
        <v>43728</v>
      </c>
      <c r="CT59" s="19">
        <f t="shared" si="14"/>
        <v>0</v>
      </c>
    </row>
    <row r="60" spans="2:98" ht="18" customHeight="1">
      <c r="B60" s="73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72" t="str">
        <f t="shared" si="0"/>
        <v/>
      </c>
      <c r="N60" s="71"/>
      <c r="O60" s="84" t="str">
        <f t="shared" si="4"/>
        <v/>
      </c>
      <c r="P60" s="86" t="str">
        <f t="shared" si="5"/>
        <v/>
      </c>
      <c r="Q60" s="77" t="str">
        <f t="shared" si="1"/>
        <v/>
      </c>
      <c r="R60" s="77" t="str">
        <f t="shared" si="2"/>
        <v/>
      </c>
      <c r="S60" s="11"/>
      <c r="T60" s="68"/>
      <c r="U60" s="68"/>
      <c r="W60" s="67"/>
      <c r="X60" s="91" t="str">
        <f t="shared" si="3"/>
        <v/>
      </c>
      <c r="Y60" s="85"/>
      <c r="Z60" s="85"/>
      <c r="AA60" s="85"/>
      <c r="AC60" s="57"/>
      <c r="AD60" s="57"/>
      <c r="AE60" s="57"/>
      <c r="AF60" s="57"/>
      <c r="AG60" s="57"/>
      <c r="AH60" s="57"/>
      <c r="AI60" s="57"/>
      <c r="AK60" s="57"/>
      <c r="AL60" s="57"/>
      <c r="AM60" s="57"/>
      <c r="AN60" s="57"/>
      <c r="AO60" s="57"/>
      <c r="AP60" s="57"/>
      <c r="AQ60" s="57"/>
      <c r="AS60" s="56"/>
      <c r="AU60" s="95"/>
      <c r="AV60" s="26"/>
      <c r="AW60" s="26"/>
      <c r="BH60" s="5">
        <f t="shared" si="8"/>
        <v>0</v>
      </c>
      <c r="BI60" s="47" t="str">
        <f t="shared" si="9"/>
        <v/>
      </c>
      <c r="BJ60" s="43">
        <v>40</v>
      </c>
      <c r="BL60" s="7">
        <f t="shared" si="15"/>
        <v>0</v>
      </c>
      <c r="BN60" s="22"/>
      <c r="BO60" s="23"/>
      <c r="BP60" s="75" t="str">
        <f t="shared" si="10"/>
        <v/>
      </c>
      <c r="BQ60" s="5" t="str">
        <f t="shared" si="11"/>
        <v/>
      </c>
      <c r="BR60" s="92"/>
      <c r="BS60" s="92"/>
      <c r="BY60" s="5">
        <v>80</v>
      </c>
      <c r="CA60" s="22">
        <f t="shared" si="19"/>
        <v>0</v>
      </c>
      <c r="CB60" s="5">
        <f t="shared" si="19"/>
        <v>0</v>
      </c>
      <c r="CC60" s="6">
        <v>40</v>
      </c>
      <c r="CD60" s="5" t="str">
        <f t="shared" si="13"/>
        <v/>
      </c>
      <c r="CE60" s="4">
        <v>45292</v>
      </c>
      <c r="CF60" s="23"/>
      <c r="CP60" s="3">
        <v>44746</v>
      </c>
      <c r="CQ60" s="55">
        <f t="shared" si="17"/>
        <v>0</v>
      </c>
      <c r="CR60" s="20">
        <f t="shared" si="16"/>
        <v>0</v>
      </c>
      <c r="CS60" s="21">
        <v>43735</v>
      </c>
      <c r="CT60" s="19">
        <f t="shared" si="14"/>
        <v>0</v>
      </c>
    </row>
    <row r="61" spans="2:98" ht="18" customHeight="1">
      <c r="B61" s="73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72" t="str">
        <f t="shared" si="0"/>
        <v/>
      </c>
      <c r="N61" s="71"/>
      <c r="O61" s="84" t="str">
        <f t="shared" si="4"/>
        <v/>
      </c>
      <c r="P61" s="86" t="str">
        <f t="shared" si="5"/>
        <v/>
      </c>
      <c r="Q61" s="77" t="str">
        <f t="shared" si="1"/>
        <v/>
      </c>
      <c r="R61" s="77" t="str">
        <f t="shared" si="2"/>
        <v/>
      </c>
      <c r="S61" s="11"/>
      <c r="T61" s="68"/>
      <c r="U61" s="68"/>
      <c r="W61" s="67"/>
      <c r="X61" s="91" t="str">
        <f t="shared" si="3"/>
        <v/>
      </c>
      <c r="Y61" s="85"/>
      <c r="Z61" s="85"/>
      <c r="AA61" s="85"/>
      <c r="AC61" s="57"/>
      <c r="AD61" s="57"/>
      <c r="AE61" s="57"/>
      <c r="AF61" s="57"/>
      <c r="AG61" s="57"/>
      <c r="AH61" s="57"/>
      <c r="AI61" s="57"/>
      <c r="AK61" s="57"/>
      <c r="AL61" s="57"/>
      <c r="AM61" s="57"/>
      <c r="AN61" s="57"/>
      <c r="AO61" s="57"/>
      <c r="AP61" s="57"/>
      <c r="AQ61" s="57"/>
      <c r="AS61" s="56"/>
      <c r="AU61" s="94"/>
      <c r="AV61" s="26"/>
      <c r="AW61" s="26"/>
      <c r="BH61" s="5">
        <f t="shared" si="8"/>
        <v>0</v>
      </c>
      <c r="BI61" s="47" t="str">
        <f t="shared" si="9"/>
        <v/>
      </c>
      <c r="BJ61" s="1">
        <v>41</v>
      </c>
      <c r="BL61" s="7">
        <f t="shared" si="15"/>
        <v>0</v>
      </c>
      <c r="BN61" s="22"/>
      <c r="BO61" s="23"/>
      <c r="BP61" s="75" t="str">
        <f t="shared" si="10"/>
        <v/>
      </c>
      <c r="BQ61" s="5" t="str">
        <f t="shared" si="11"/>
        <v/>
      </c>
      <c r="BR61" s="92"/>
      <c r="BS61" s="92"/>
      <c r="BY61" s="5">
        <v>82</v>
      </c>
      <c r="CA61" s="22">
        <f t="shared" si="19"/>
        <v>0</v>
      </c>
      <c r="CB61" s="5">
        <f t="shared" si="19"/>
        <v>0</v>
      </c>
      <c r="CC61" s="6">
        <v>41</v>
      </c>
      <c r="CD61" s="5" t="str">
        <f t="shared" si="13"/>
        <v/>
      </c>
      <c r="CE61" s="4">
        <v>45323</v>
      </c>
      <c r="CF61" s="23"/>
      <c r="CP61" s="3">
        <v>44809</v>
      </c>
      <c r="CQ61" s="55">
        <f t="shared" si="17"/>
        <v>0</v>
      </c>
      <c r="CR61" s="20">
        <f t="shared" si="16"/>
        <v>0</v>
      </c>
      <c r="CS61" s="21">
        <v>43742</v>
      </c>
      <c r="CT61" s="19">
        <f t="shared" si="14"/>
        <v>0</v>
      </c>
    </row>
    <row r="62" spans="2:98" ht="18" customHeight="1">
      <c r="B62" s="73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72" t="str">
        <f t="shared" si="0"/>
        <v/>
      </c>
      <c r="N62" s="71"/>
      <c r="O62" s="84" t="str">
        <f t="shared" si="4"/>
        <v/>
      </c>
      <c r="P62" s="86" t="str">
        <f t="shared" si="5"/>
        <v/>
      </c>
      <c r="Q62" s="77" t="str">
        <f t="shared" si="1"/>
        <v/>
      </c>
      <c r="R62" s="77" t="str">
        <f t="shared" si="2"/>
        <v/>
      </c>
      <c r="S62" s="11"/>
      <c r="T62" s="68"/>
      <c r="U62" s="68"/>
      <c r="W62" s="67"/>
      <c r="X62" s="91" t="str">
        <f t="shared" si="3"/>
        <v/>
      </c>
      <c r="Y62" s="85"/>
      <c r="Z62" s="85"/>
      <c r="AA62" s="85"/>
      <c r="AC62" s="57"/>
      <c r="AD62" s="57"/>
      <c r="AE62" s="57"/>
      <c r="AF62" s="57"/>
      <c r="AG62" s="57"/>
      <c r="AH62" s="57"/>
      <c r="AI62" s="57"/>
      <c r="AK62" s="57"/>
      <c r="AL62" s="57"/>
      <c r="AM62" s="57"/>
      <c r="AN62" s="57"/>
      <c r="AO62" s="57"/>
      <c r="AP62" s="57"/>
      <c r="AQ62" s="57"/>
      <c r="AS62" s="56"/>
      <c r="AU62" s="93"/>
      <c r="AV62" s="26"/>
      <c r="AW62" s="26"/>
      <c r="BH62" s="5">
        <f t="shared" si="8"/>
        <v>0</v>
      </c>
      <c r="BI62" s="47" t="str">
        <f t="shared" si="9"/>
        <v/>
      </c>
      <c r="BJ62" s="1">
        <v>42</v>
      </c>
      <c r="BL62" s="7">
        <f t="shared" si="15"/>
        <v>0</v>
      </c>
      <c r="BN62" s="22"/>
      <c r="BO62" s="23"/>
      <c r="BP62" s="75" t="str">
        <f t="shared" si="10"/>
        <v/>
      </c>
      <c r="BQ62" s="5" t="str">
        <f t="shared" si="11"/>
        <v/>
      </c>
      <c r="BR62" s="92"/>
      <c r="BS62" s="92"/>
      <c r="BY62" s="5">
        <v>84</v>
      </c>
      <c r="CA62" s="22">
        <f t="shared" si="19"/>
        <v>0</v>
      </c>
      <c r="CB62" s="5">
        <f t="shared" si="19"/>
        <v>0</v>
      </c>
      <c r="CC62" s="6">
        <v>42</v>
      </c>
      <c r="CD62" s="5" t="str">
        <f t="shared" si="13"/>
        <v/>
      </c>
      <c r="CE62" s="4">
        <v>45352</v>
      </c>
      <c r="CF62" s="23"/>
      <c r="CP62" s="3">
        <v>44844</v>
      </c>
      <c r="CQ62" s="55">
        <f t="shared" si="17"/>
        <v>0</v>
      </c>
      <c r="CR62" s="20">
        <f t="shared" si="16"/>
        <v>0</v>
      </c>
      <c r="CS62" s="21">
        <v>43749</v>
      </c>
      <c r="CT62" s="19">
        <f t="shared" si="14"/>
        <v>0</v>
      </c>
    </row>
    <row r="63" spans="2:98" ht="18" customHeight="1">
      <c r="B63" s="73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72" t="str">
        <f t="shared" si="0"/>
        <v/>
      </c>
      <c r="N63" s="71"/>
      <c r="O63" s="84" t="str">
        <f t="shared" si="4"/>
        <v/>
      </c>
      <c r="P63" s="86" t="str">
        <f t="shared" si="5"/>
        <v/>
      </c>
      <c r="Q63" s="77" t="str">
        <f t="shared" si="1"/>
        <v/>
      </c>
      <c r="R63" s="77" t="str">
        <f t="shared" si="2"/>
        <v/>
      </c>
      <c r="S63" s="11"/>
      <c r="T63" s="68"/>
      <c r="U63" s="68"/>
      <c r="W63" s="67"/>
      <c r="X63" s="91" t="str">
        <f t="shared" si="3"/>
        <v/>
      </c>
      <c r="Y63" s="85"/>
      <c r="Z63" s="85"/>
      <c r="AA63" s="85"/>
      <c r="AC63" s="57"/>
      <c r="AD63" s="57"/>
      <c r="AE63" s="57"/>
      <c r="AF63" s="57"/>
      <c r="AG63" s="57"/>
      <c r="AH63" s="57"/>
      <c r="AI63" s="57"/>
      <c r="AK63" s="57"/>
      <c r="AL63" s="57"/>
      <c r="AM63" s="57"/>
      <c r="AN63" s="57"/>
      <c r="AO63" s="57"/>
      <c r="AP63" s="57"/>
      <c r="AQ63" s="57"/>
      <c r="AS63" s="56"/>
      <c r="AU63" s="89"/>
      <c r="AV63" s="26"/>
      <c r="AW63" s="26"/>
      <c r="BH63" s="5">
        <f t="shared" si="8"/>
        <v>0</v>
      </c>
      <c r="BI63" s="47" t="str">
        <f t="shared" si="9"/>
        <v/>
      </c>
      <c r="BJ63" s="43">
        <v>43</v>
      </c>
      <c r="BL63" s="7">
        <f t="shared" si="15"/>
        <v>0</v>
      </c>
      <c r="BN63" s="22"/>
      <c r="BO63" s="23"/>
      <c r="BP63" s="75" t="str">
        <f t="shared" si="10"/>
        <v/>
      </c>
      <c r="BQ63" s="5" t="str">
        <f t="shared" si="11"/>
        <v/>
      </c>
      <c r="BR63" s="92"/>
      <c r="BS63" s="92"/>
      <c r="BY63" s="5">
        <v>86</v>
      </c>
      <c r="CA63" s="22">
        <f t="shared" si="19"/>
        <v>0</v>
      </c>
      <c r="CB63" s="5">
        <f t="shared" si="19"/>
        <v>0</v>
      </c>
      <c r="CC63" s="6">
        <v>43</v>
      </c>
      <c r="CD63" s="5" t="str">
        <f t="shared" si="13"/>
        <v/>
      </c>
      <c r="CE63" s="4">
        <v>45383</v>
      </c>
      <c r="CF63" s="23"/>
      <c r="CP63" s="3">
        <v>44876</v>
      </c>
      <c r="CQ63" s="55">
        <f t="shared" si="17"/>
        <v>0</v>
      </c>
      <c r="CR63" s="20">
        <f t="shared" si="16"/>
        <v>0</v>
      </c>
      <c r="CS63" s="21">
        <v>43756</v>
      </c>
      <c r="CT63" s="19">
        <f t="shared" si="14"/>
        <v>0</v>
      </c>
    </row>
    <row r="64" spans="2:98" ht="18" customHeight="1">
      <c r="B64" s="7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72" t="str">
        <f t="shared" si="0"/>
        <v/>
      </c>
      <c r="N64" s="71"/>
      <c r="O64" s="84" t="str">
        <f t="shared" si="4"/>
        <v/>
      </c>
      <c r="P64" s="86" t="str">
        <f t="shared" si="5"/>
        <v/>
      </c>
      <c r="Q64" s="77" t="str">
        <f t="shared" si="1"/>
        <v/>
      </c>
      <c r="R64" s="77" t="str">
        <f t="shared" si="2"/>
        <v/>
      </c>
      <c r="S64" s="11"/>
      <c r="T64" s="68"/>
      <c r="U64" s="68"/>
      <c r="W64" s="67"/>
      <c r="X64" s="91" t="str">
        <f t="shared" si="3"/>
        <v/>
      </c>
      <c r="Y64" s="85"/>
      <c r="Z64" s="85"/>
      <c r="AA64" s="85"/>
      <c r="AC64" s="57"/>
      <c r="AD64" s="57"/>
      <c r="AE64" s="57"/>
      <c r="AF64" s="57"/>
      <c r="AG64" s="57"/>
      <c r="AH64" s="57"/>
      <c r="AI64" s="57"/>
      <c r="AK64" s="57"/>
      <c r="AL64" s="57"/>
      <c r="AM64" s="57"/>
      <c r="AN64" s="57"/>
      <c r="AO64" s="57"/>
      <c r="AP64" s="57"/>
      <c r="AQ64" s="57"/>
      <c r="AS64" s="56"/>
      <c r="AU64" s="89"/>
      <c r="AV64" s="26"/>
      <c r="AW64" s="26"/>
      <c r="BH64" s="5">
        <f t="shared" si="8"/>
        <v>0</v>
      </c>
      <c r="BI64" s="47" t="str">
        <f t="shared" si="9"/>
        <v/>
      </c>
      <c r="BJ64" s="1">
        <v>44</v>
      </c>
      <c r="BL64" s="7">
        <f t="shared" si="15"/>
        <v>0</v>
      </c>
      <c r="BN64" s="22"/>
      <c r="BO64" s="23"/>
      <c r="BP64" s="75" t="str">
        <f t="shared" si="10"/>
        <v/>
      </c>
      <c r="BQ64" s="5" t="str">
        <f t="shared" si="11"/>
        <v/>
      </c>
      <c r="BR64" s="92"/>
      <c r="BS64" s="92"/>
      <c r="BY64" s="5">
        <v>88</v>
      </c>
      <c r="CA64" s="22">
        <f t="shared" si="19"/>
        <v>0</v>
      </c>
      <c r="CB64" s="5">
        <f t="shared" si="19"/>
        <v>0</v>
      </c>
      <c r="CC64" s="6">
        <v>44</v>
      </c>
      <c r="CD64" s="5" t="str">
        <f t="shared" si="13"/>
        <v/>
      </c>
      <c r="CE64" s="4">
        <v>45413</v>
      </c>
      <c r="CF64" s="23"/>
      <c r="CP64" s="3">
        <v>44889</v>
      </c>
      <c r="CQ64" s="55">
        <f t="shared" si="17"/>
        <v>0</v>
      </c>
      <c r="CR64" s="20">
        <f t="shared" si="16"/>
        <v>0</v>
      </c>
      <c r="CS64" s="21">
        <v>43763</v>
      </c>
      <c r="CT64" s="19">
        <f t="shared" si="14"/>
        <v>0</v>
      </c>
    </row>
    <row r="65" spans="2:98" ht="18" customHeight="1">
      <c r="B65" s="73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72" t="str">
        <f t="shared" si="0"/>
        <v/>
      </c>
      <c r="N65" s="71"/>
      <c r="O65" s="84" t="str">
        <f t="shared" si="4"/>
        <v/>
      </c>
      <c r="P65" s="86" t="str">
        <f t="shared" si="5"/>
        <v/>
      </c>
      <c r="Q65" s="77" t="str">
        <f t="shared" si="1"/>
        <v/>
      </c>
      <c r="R65" s="77" t="str">
        <f t="shared" si="2"/>
        <v/>
      </c>
      <c r="S65" s="11"/>
      <c r="T65" s="68"/>
      <c r="U65" s="68"/>
      <c r="W65" s="67"/>
      <c r="X65" s="91" t="str">
        <f t="shared" si="3"/>
        <v/>
      </c>
      <c r="Y65" s="85"/>
      <c r="Z65" s="85"/>
      <c r="AA65" s="85"/>
      <c r="AC65" s="43"/>
      <c r="AD65" s="43"/>
      <c r="AE65" s="43"/>
      <c r="AF65" s="43"/>
      <c r="AG65" s="43"/>
      <c r="AH65" s="43"/>
      <c r="AI65" s="43"/>
      <c r="AS65" s="56"/>
      <c r="AU65" s="89"/>
      <c r="AV65" s="26"/>
      <c r="AW65" s="26"/>
      <c r="BH65" s="5">
        <f t="shared" si="8"/>
        <v>0</v>
      </c>
      <c r="BI65" s="47" t="str">
        <f t="shared" si="9"/>
        <v/>
      </c>
      <c r="BJ65" s="1">
        <v>45</v>
      </c>
      <c r="BL65" s="7">
        <f t="shared" si="15"/>
        <v>0</v>
      </c>
      <c r="BN65" s="22"/>
      <c r="BO65" s="23"/>
      <c r="BP65" s="75" t="str">
        <f t="shared" si="10"/>
        <v/>
      </c>
      <c r="BQ65" s="5" t="str">
        <f t="shared" si="11"/>
        <v/>
      </c>
      <c r="BY65" s="5">
        <v>90</v>
      </c>
      <c r="CA65" s="22">
        <f t="shared" si="19"/>
        <v>0</v>
      </c>
      <c r="CB65" s="5">
        <f t="shared" si="19"/>
        <v>0</v>
      </c>
      <c r="CC65" s="6">
        <v>45</v>
      </c>
      <c r="CD65" s="5" t="str">
        <f t="shared" si="13"/>
        <v/>
      </c>
      <c r="CE65" s="4">
        <v>45444</v>
      </c>
      <c r="CF65" s="23"/>
      <c r="CP65" s="3">
        <v>44921</v>
      </c>
      <c r="CQ65" s="55">
        <f t="shared" si="17"/>
        <v>0</v>
      </c>
      <c r="CR65" s="20">
        <f t="shared" si="16"/>
        <v>0</v>
      </c>
      <c r="CS65" s="21">
        <v>43770</v>
      </c>
      <c r="CT65" s="19">
        <f t="shared" si="14"/>
        <v>0</v>
      </c>
    </row>
    <row r="66" spans="2:98" ht="18" customHeight="1">
      <c r="B66" s="73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72" t="str">
        <f t="shared" si="0"/>
        <v/>
      </c>
      <c r="N66" s="71"/>
      <c r="O66" s="84" t="str">
        <f t="shared" si="4"/>
        <v/>
      </c>
      <c r="P66" s="86" t="str">
        <f t="shared" si="5"/>
        <v/>
      </c>
      <c r="Q66" s="77" t="str">
        <f t="shared" si="1"/>
        <v/>
      </c>
      <c r="R66" s="77" t="str">
        <f t="shared" si="2"/>
        <v/>
      </c>
      <c r="S66" s="11"/>
      <c r="T66" s="68"/>
      <c r="U66" s="68"/>
      <c r="W66" s="67"/>
      <c r="X66" s="88" t="str">
        <f t="shared" si="3"/>
        <v/>
      </c>
      <c r="Y66" s="85"/>
      <c r="Z66" s="85"/>
      <c r="AA66" s="85"/>
      <c r="AC66" s="358"/>
      <c r="AD66" s="358"/>
      <c r="AE66" s="358"/>
      <c r="AF66" s="358"/>
      <c r="AG66" s="358"/>
      <c r="AH66" s="358"/>
      <c r="AI66" s="358"/>
      <c r="AK66" s="358"/>
      <c r="AL66" s="358"/>
      <c r="AM66" s="358"/>
      <c r="AN66" s="358"/>
      <c r="AO66" s="358"/>
      <c r="AP66" s="358"/>
      <c r="AQ66" s="358"/>
      <c r="AS66" s="56"/>
      <c r="AU66" s="89"/>
      <c r="AV66" s="26"/>
      <c r="AW66" s="26"/>
      <c r="BH66" s="5">
        <f t="shared" si="8"/>
        <v>0</v>
      </c>
      <c r="BI66" s="47" t="str">
        <f t="shared" si="9"/>
        <v/>
      </c>
      <c r="BJ66" s="43">
        <v>46</v>
      </c>
      <c r="BL66" s="7">
        <f t="shared" si="15"/>
        <v>0</v>
      </c>
      <c r="BN66" s="22"/>
      <c r="BO66" s="23"/>
      <c r="BP66" s="75" t="str">
        <f t="shared" si="10"/>
        <v/>
      </c>
      <c r="BQ66" s="5" t="str">
        <f t="shared" si="11"/>
        <v/>
      </c>
      <c r="BY66" s="5">
        <v>92</v>
      </c>
      <c r="CA66" s="22">
        <f t="shared" si="19"/>
        <v>0</v>
      </c>
      <c r="CB66" s="5">
        <f t="shared" si="19"/>
        <v>0</v>
      </c>
      <c r="CC66" s="6">
        <v>46</v>
      </c>
      <c r="CD66" s="5" t="str">
        <f t="shared" si="13"/>
        <v/>
      </c>
      <c r="CE66" s="4">
        <v>45474</v>
      </c>
      <c r="CF66" s="23"/>
      <c r="CR66" s="20">
        <f t="shared" si="16"/>
        <v>0</v>
      </c>
      <c r="CS66" s="21">
        <v>43777</v>
      </c>
      <c r="CT66" s="19">
        <f t="shared" si="14"/>
        <v>0</v>
      </c>
    </row>
    <row r="67" spans="2:98" ht="18" customHeight="1">
      <c r="B67" s="73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72" t="str">
        <f t="shared" si="0"/>
        <v/>
      </c>
      <c r="N67" s="71"/>
      <c r="O67" s="84" t="str">
        <f t="shared" si="4"/>
        <v/>
      </c>
      <c r="P67" s="86" t="str">
        <f t="shared" si="5"/>
        <v/>
      </c>
      <c r="Q67" s="77" t="str">
        <f t="shared" si="1"/>
        <v/>
      </c>
      <c r="R67" s="77" t="str">
        <f t="shared" si="2"/>
        <v/>
      </c>
      <c r="S67" s="11"/>
      <c r="T67" s="68"/>
      <c r="U67" s="68"/>
      <c r="W67" s="67"/>
      <c r="X67" s="88" t="str">
        <f t="shared" si="3"/>
        <v/>
      </c>
      <c r="Y67" s="85"/>
      <c r="Z67" s="85"/>
      <c r="AA67" s="85"/>
      <c r="AC67" s="90"/>
      <c r="AD67" s="90"/>
      <c r="AE67" s="90"/>
      <c r="AF67" s="90"/>
      <c r="AG67" s="90"/>
      <c r="AH67" s="90"/>
      <c r="AI67" s="90"/>
      <c r="AK67" s="90"/>
      <c r="AL67" s="90"/>
      <c r="AM67" s="90"/>
      <c r="AN67" s="90"/>
      <c r="AO67" s="90"/>
      <c r="AP67" s="90"/>
      <c r="AQ67" s="90"/>
      <c r="AS67" s="56"/>
      <c r="AU67" s="89"/>
      <c r="AV67" s="24"/>
      <c r="AW67" s="24"/>
      <c r="BH67" s="5">
        <f t="shared" si="8"/>
        <v>0</v>
      </c>
      <c r="BI67" s="47" t="str">
        <f t="shared" si="9"/>
        <v/>
      </c>
      <c r="BJ67" s="1">
        <v>47</v>
      </c>
      <c r="BL67" s="7">
        <f t="shared" si="15"/>
        <v>0</v>
      </c>
      <c r="BN67" s="22"/>
      <c r="BO67" s="23"/>
      <c r="BP67" s="75" t="str">
        <f t="shared" si="10"/>
        <v/>
      </c>
      <c r="BQ67" s="5" t="str">
        <f t="shared" si="11"/>
        <v/>
      </c>
      <c r="BY67" s="5">
        <v>94</v>
      </c>
      <c r="CA67" s="22">
        <f t="shared" si="19"/>
        <v>0</v>
      </c>
      <c r="CB67" s="5">
        <f t="shared" si="19"/>
        <v>0</v>
      </c>
      <c r="CC67" s="6">
        <v>47</v>
      </c>
      <c r="CD67" s="5" t="str">
        <f t="shared" si="13"/>
        <v/>
      </c>
      <c r="CE67" s="4">
        <v>45505</v>
      </c>
      <c r="CF67" s="23"/>
      <c r="CQ67" s="82">
        <f>SUM(CQ26:CQ66)</f>
        <v>0</v>
      </c>
      <c r="CR67" s="20">
        <f t="shared" si="16"/>
        <v>0</v>
      </c>
      <c r="CS67" s="21">
        <v>43784</v>
      </c>
      <c r="CT67" s="19">
        <f t="shared" si="14"/>
        <v>0</v>
      </c>
    </row>
    <row r="68" spans="2:98" ht="18" customHeight="1">
      <c r="B68" s="73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72" t="str">
        <f t="shared" si="0"/>
        <v/>
      </c>
      <c r="N68" s="71"/>
      <c r="O68" s="84" t="str">
        <f t="shared" si="4"/>
        <v/>
      </c>
      <c r="P68" s="86" t="str">
        <f t="shared" si="5"/>
        <v/>
      </c>
      <c r="Q68" s="77" t="str">
        <f t="shared" si="1"/>
        <v/>
      </c>
      <c r="R68" s="77" t="str">
        <f t="shared" si="2"/>
        <v/>
      </c>
      <c r="S68" s="11"/>
      <c r="T68" s="68"/>
      <c r="U68" s="68"/>
      <c r="W68" s="67"/>
      <c r="X68" s="88" t="str">
        <f t="shared" si="3"/>
        <v/>
      </c>
      <c r="Y68" s="85"/>
      <c r="Z68" s="85"/>
      <c r="AA68" s="85"/>
      <c r="AC68" s="57"/>
      <c r="AD68" s="57"/>
      <c r="AE68" s="57"/>
      <c r="AF68" s="57"/>
      <c r="AG68" s="57"/>
      <c r="AH68" s="57"/>
      <c r="AI68" s="57"/>
      <c r="AK68" s="57"/>
      <c r="AL68" s="57"/>
      <c r="AM68" s="57"/>
      <c r="AN68" s="57"/>
      <c r="AO68" s="57"/>
      <c r="AP68" s="57"/>
      <c r="AQ68" s="57"/>
      <c r="AS68" s="56"/>
      <c r="AU68" s="87"/>
      <c r="AV68" s="24"/>
      <c r="AW68" s="24"/>
      <c r="BH68" s="5">
        <f t="shared" si="8"/>
        <v>0</v>
      </c>
      <c r="BI68" s="47" t="str">
        <f t="shared" si="9"/>
        <v/>
      </c>
      <c r="BJ68" s="1">
        <v>48</v>
      </c>
      <c r="BL68" s="7">
        <f t="shared" si="15"/>
        <v>0</v>
      </c>
      <c r="BN68" s="22"/>
      <c r="BO68" s="23"/>
      <c r="BP68" s="75" t="str">
        <f t="shared" si="10"/>
        <v/>
      </c>
      <c r="BQ68" s="5" t="str">
        <f t="shared" si="11"/>
        <v/>
      </c>
      <c r="BY68" s="5">
        <v>96</v>
      </c>
      <c r="CA68" s="22">
        <f t="shared" si="19"/>
        <v>0</v>
      </c>
      <c r="CB68" s="5">
        <f t="shared" si="19"/>
        <v>0</v>
      </c>
      <c r="CC68" s="6">
        <v>48</v>
      </c>
      <c r="CD68" s="5" t="str">
        <f t="shared" si="13"/>
        <v/>
      </c>
      <c r="CE68" s="4">
        <v>45536</v>
      </c>
      <c r="CF68" s="23"/>
      <c r="CR68" s="20">
        <f t="shared" si="16"/>
        <v>0</v>
      </c>
      <c r="CS68" s="21">
        <v>43791</v>
      </c>
      <c r="CT68" s="19">
        <f t="shared" si="14"/>
        <v>0</v>
      </c>
    </row>
    <row r="69" spans="2:98" ht="18" customHeight="1">
      <c r="B69" s="73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72" t="str">
        <f t="shared" si="0"/>
        <v/>
      </c>
      <c r="N69" s="71"/>
      <c r="O69" s="84" t="str">
        <f t="shared" si="4"/>
        <v/>
      </c>
      <c r="P69" s="86" t="str">
        <f t="shared" si="5"/>
        <v/>
      </c>
      <c r="Q69" s="77" t="str">
        <f t="shared" si="1"/>
        <v/>
      </c>
      <c r="R69" s="77" t="str">
        <f t="shared" si="2"/>
        <v/>
      </c>
      <c r="S69" s="11"/>
      <c r="T69" s="68"/>
      <c r="U69" s="68"/>
      <c r="W69" s="67"/>
      <c r="X69" s="48" t="str">
        <f t="shared" si="3"/>
        <v/>
      </c>
      <c r="Y69" s="85"/>
      <c r="Z69" s="85"/>
      <c r="AA69" s="85"/>
      <c r="AC69" s="57"/>
      <c r="AD69" s="57"/>
      <c r="AE69" s="57"/>
      <c r="AF69" s="57"/>
      <c r="AG69" s="57"/>
      <c r="AH69" s="57"/>
      <c r="AI69" s="57"/>
      <c r="AK69" s="57"/>
      <c r="AL69" s="57"/>
      <c r="AM69" s="57"/>
      <c r="AN69" s="57"/>
      <c r="AO69" s="57"/>
      <c r="AP69" s="57"/>
      <c r="AQ69" s="57"/>
      <c r="AS69" s="56"/>
      <c r="AU69" s="359"/>
      <c r="AV69" s="24"/>
      <c r="AW69" s="24"/>
      <c r="BH69" s="5">
        <f t="shared" si="8"/>
        <v>0</v>
      </c>
      <c r="BI69" s="47" t="str">
        <f t="shared" si="9"/>
        <v/>
      </c>
      <c r="BJ69" s="43">
        <v>49</v>
      </c>
      <c r="BL69" s="7">
        <f t="shared" si="15"/>
        <v>0</v>
      </c>
      <c r="BN69" s="22"/>
      <c r="BO69" s="23"/>
      <c r="BP69" s="75" t="str">
        <f t="shared" si="10"/>
        <v/>
      </c>
      <c r="BQ69" s="5" t="str">
        <f t="shared" si="11"/>
        <v/>
      </c>
      <c r="BY69" s="5">
        <v>98</v>
      </c>
      <c r="CA69" s="22">
        <f t="shared" si="19"/>
        <v>0</v>
      </c>
      <c r="CB69" s="5">
        <f t="shared" si="19"/>
        <v>0</v>
      </c>
      <c r="CC69" s="6">
        <v>49</v>
      </c>
      <c r="CD69" s="5" t="str">
        <f t="shared" si="13"/>
        <v/>
      </c>
      <c r="CP69" s="82">
        <f>IF(CQ67&gt;1,1,0)</f>
        <v>0</v>
      </c>
      <c r="CR69" s="20">
        <f t="shared" si="16"/>
        <v>0</v>
      </c>
      <c r="CS69" s="21">
        <v>43798</v>
      </c>
      <c r="CT69" s="19">
        <f t="shared" si="14"/>
        <v>0</v>
      </c>
    </row>
    <row r="70" spans="2:98" ht="18" customHeight="1">
      <c r="B70" s="7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72"/>
      <c r="N70" s="71"/>
      <c r="O70" s="84"/>
      <c r="P70" s="69"/>
      <c r="Q70" s="11"/>
      <c r="R70" s="11"/>
      <c r="S70" s="11"/>
      <c r="T70" s="68"/>
      <c r="U70" s="68"/>
      <c r="W70" s="67"/>
      <c r="X70" s="48"/>
      <c r="Y70" s="83"/>
      <c r="Z70" s="83"/>
      <c r="AA70" s="83"/>
      <c r="AC70" s="57"/>
      <c r="AD70" s="57"/>
      <c r="AE70" s="57"/>
      <c r="AF70" s="57"/>
      <c r="AG70" s="57"/>
      <c r="AH70" s="57"/>
      <c r="AI70" s="57"/>
      <c r="AK70" s="57"/>
      <c r="AL70" s="57"/>
      <c r="AM70" s="57"/>
      <c r="AN70" s="57"/>
      <c r="AO70" s="57"/>
      <c r="AP70" s="57"/>
      <c r="AQ70" s="57"/>
      <c r="AS70" s="56"/>
      <c r="AU70" s="359"/>
      <c r="AV70" s="24"/>
      <c r="AW70" s="24"/>
      <c r="BH70" s="5">
        <f t="shared" si="8"/>
        <v>0</v>
      </c>
      <c r="BI70" s="47" t="str">
        <f t="shared" si="9"/>
        <v/>
      </c>
      <c r="BJ70" s="1">
        <v>50</v>
      </c>
      <c r="BL70" s="7">
        <f t="shared" si="15"/>
        <v>0</v>
      </c>
      <c r="BN70" s="22"/>
      <c r="BO70" s="23"/>
      <c r="BP70" s="75"/>
      <c r="BY70" s="5">
        <v>100</v>
      </c>
      <c r="CP70" s="82">
        <f>IF(CT1120&gt;1,2,0)</f>
        <v>0</v>
      </c>
      <c r="CR70" s="20">
        <f t="shared" si="16"/>
        <v>0</v>
      </c>
      <c r="CS70" s="21">
        <v>43805</v>
      </c>
      <c r="CT70" s="19">
        <f t="shared" si="14"/>
        <v>0</v>
      </c>
    </row>
    <row r="71" spans="2:98" ht="18" customHeight="1">
      <c r="B71" s="81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80"/>
      <c r="N71" s="79"/>
      <c r="O71" s="70">
        <f>SUM(O21:O70)</f>
        <v>0</v>
      </c>
      <c r="P71" s="69"/>
      <c r="Q71" s="77"/>
      <c r="R71" s="77"/>
      <c r="S71" s="77"/>
      <c r="T71" s="78"/>
      <c r="U71" s="78"/>
      <c r="V71" s="77"/>
      <c r="W71" s="76"/>
      <c r="X71" s="48">
        <f>SUM(X21:X70)</f>
        <v>0</v>
      </c>
      <c r="Y71" s="58"/>
      <c r="Z71" s="58"/>
      <c r="AA71" s="58"/>
      <c r="AC71" s="57"/>
      <c r="AD71" s="57"/>
      <c r="AE71" s="57"/>
      <c r="AF71" s="57"/>
      <c r="AG71" s="57"/>
      <c r="AH71" s="57"/>
      <c r="AI71" s="57"/>
      <c r="AK71" s="57"/>
      <c r="AL71" s="57"/>
      <c r="AM71" s="57"/>
      <c r="AN71" s="57"/>
      <c r="AO71" s="57"/>
      <c r="AP71" s="57"/>
      <c r="AQ71" s="57"/>
      <c r="AS71" s="56"/>
      <c r="AU71" s="359"/>
      <c r="AV71" s="24"/>
      <c r="AW71" s="24"/>
      <c r="BH71" s="5">
        <f t="shared" si="8"/>
        <v>0</v>
      </c>
      <c r="BI71" s="47" t="str">
        <f t="shared" si="9"/>
        <v/>
      </c>
      <c r="BJ71" s="1">
        <v>51</v>
      </c>
      <c r="BL71" s="7">
        <f t="shared" si="15"/>
        <v>0</v>
      </c>
      <c r="BN71" s="22"/>
      <c r="BO71" s="23"/>
      <c r="BP71" s="75"/>
      <c r="CP71" s="74" t="str">
        <f>IF(CP69+CP70=1,1,IF(CP69+CP70&gt;1,2,IF(CP69+CP70=0,"")))</f>
        <v/>
      </c>
      <c r="CR71" s="20">
        <f t="shared" si="16"/>
        <v>0</v>
      </c>
      <c r="CS71" s="21">
        <v>43812</v>
      </c>
      <c r="CT71" s="19">
        <f t="shared" si="14"/>
        <v>0</v>
      </c>
    </row>
    <row r="72" spans="2:98" ht="18" customHeight="1">
      <c r="B72" s="7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72"/>
      <c r="N72" s="71"/>
      <c r="O72" s="70"/>
      <c r="P72" s="69"/>
      <c r="Q72" s="11"/>
      <c r="R72" s="11"/>
      <c r="S72" s="11"/>
      <c r="T72" s="68"/>
      <c r="U72" s="68"/>
      <c r="W72" s="67"/>
      <c r="X72" s="48">
        <f>X71/2</f>
        <v>0</v>
      </c>
      <c r="Y72" s="58"/>
      <c r="Z72" s="58"/>
      <c r="AA72" s="58"/>
      <c r="AC72" s="57"/>
      <c r="AD72" s="57"/>
      <c r="AE72" s="57"/>
      <c r="AF72" s="57"/>
      <c r="AG72" s="57"/>
      <c r="AH72" s="57"/>
      <c r="AI72" s="57"/>
      <c r="AK72" s="57"/>
      <c r="AL72" s="57"/>
      <c r="AM72" s="57"/>
      <c r="AN72" s="57"/>
      <c r="AO72" s="57"/>
      <c r="AP72" s="57"/>
      <c r="AQ72" s="57"/>
      <c r="AS72" s="56"/>
      <c r="AU72" s="359"/>
      <c r="AV72" s="24"/>
      <c r="AW72" s="24"/>
      <c r="BH72" s="5">
        <f t="shared" si="8"/>
        <v>0</v>
      </c>
      <c r="BI72" s="47" t="str">
        <f t="shared" si="9"/>
        <v/>
      </c>
      <c r="BJ72" s="43">
        <v>52</v>
      </c>
      <c r="BL72" s="7">
        <f t="shared" si="15"/>
        <v>0</v>
      </c>
      <c r="BN72" s="22"/>
      <c r="BO72" s="23"/>
      <c r="BP72" s="22"/>
      <c r="CO72" s="19" t="s">
        <v>2</v>
      </c>
      <c r="CP72" s="3" t="str">
        <f>IF(CP71=1,CO72,"")</f>
        <v/>
      </c>
      <c r="CR72" s="20">
        <f t="shared" si="16"/>
        <v>0</v>
      </c>
      <c r="CS72" s="21">
        <v>43819</v>
      </c>
      <c r="CT72" s="19">
        <f t="shared" si="14"/>
        <v>0</v>
      </c>
    </row>
    <row r="73" spans="2:98" ht="18" customHeight="1" thickBot="1">
      <c r="B73" s="66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5"/>
      <c r="N73" s="64"/>
      <c r="O73" s="63"/>
      <c r="P73" s="62"/>
      <c r="Q73" s="60"/>
      <c r="R73" s="60"/>
      <c r="S73" s="60"/>
      <c r="T73" s="61"/>
      <c r="U73" s="61"/>
      <c r="V73" s="60"/>
      <c r="W73" s="59"/>
      <c r="X73" s="48">
        <f>EVEN(X72)</f>
        <v>0</v>
      </c>
      <c r="Y73" s="58"/>
      <c r="Z73" s="58"/>
      <c r="AA73" s="58"/>
      <c r="AC73" s="57"/>
      <c r="AD73" s="57"/>
      <c r="AE73" s="57"/>
      <c r="AF73" s="57"/>
      <c r="AG73" s="57"/>
      <c r="AH73" s="57"/>
      <c r="AI73" s="57"/>
      <c r="AK73" s="57"/>
      <c r="AL73" s="57"/>
      <c r="AM73" s="57"/>
      <c r="AN73" s="57"/>
      <c r="AO73" s="57"/>
      <c r="AP73" s="57"/>
      <c r="AQ73" s="57"/>
      <c r="AS73" s="56"/>
      <c r="AU73" s="359"/>
      <c r="AV73" s="24"/>
      <c r="AW73" s="24"/>
      <c r="BH73" s="5">
        <f t="shared" si="8"/>
        <v>0</v>
      </c>
      <c r="BI73" s="47" t="str">
        <f t="shared" si="9"/>
        <v/>
      </c>
      <c r="BJ73" s="1">
        <v>53</v>
      </c>
      <c r="BL73" s="7">
        <f t="shared" si="15"/>
        <v>0</v>
      </c>
      <c r="BN73" s="22"/>
      <c r="BO73" s="23"/>
      <c r="BP73" s="22"/>
      <c r="CO73" s="55" t="s">
        <v>1</v>
      </c>
      <c r="CP73" s="3" t="str">
        <f>IF(CP71=2,CO73,"")</f>
        <v/>
      </c>
      <c r="CR73" s="20">
        <f t="shared" si="16"/>
        <v>0</v>
      </c>
      <c r="CS73" s="21">
        <v>43826</v>
      </c>
      <c r="CT73" s="19">
        <f t="shared" si="14"/>
        <v>0</v>
      </c>
    </row>
    <row r="74" spans="2:98" ht="56.25" customHeight="1">
      <c r="B74" s="18"/>
      <c r="C74" s="18"/>
      <c r="D74" s="49"/>
      <c r="E74" s="49"/>
      <c r="F74" s="49"/>
      <c r="G74" s="49"/>
      <c r="H74" s="49"/>
      <c r="I74" s="49"/>
      <c r="J74" s="49"/>
      <c r="K74" s="49"/>
      <c r="L74" s="49"/>
      <c r="M74" s="54"/>
      <c r="N74" s="53"/>
      <c r="O74" s="52"/>
      <c r="P74" s="51"/>
      <c r="Q74" s="18"/>
      <c r="R74" s="18"/>
      <c r="S74" s="18"/>
      <c r="T74" s="50"/>
      <c r="U74" s="50"/>
      <c r="V74" s="49"/>
      <c r="W74" s="49"/>
      <c r="X74" s="48"/>
      <c r="Y74" s="38"/>
      <c r="Z74" s="38"/>
      <c r="AA74" s="38"/>
      <c r="AK74" s="43"/>
      <c r="AL74" s="43"/>
      <c r="AM74" s="43"/>
      <c r="AN74" s="43"/>
      <c r="AO74" s="43"/>
      <c r="AP74" s="43"/>
      <c r="AQ74" s="43"/>
      <c r="AU74" s="46"/>
      <c r="BH74" s="5">
        <f t="shared" si="8"/>
        <v>0</v>
      </c>
      <c r="BI74" s="47" t="e">
        <f t="shared" si="9"/>
        <v>#VALUE!</v>
      </c>
      <c r="BL74" s="7">
        <f t="shared" si="15"/>
        <v>0</v>
      </c>
      <c r="BN74" s="22"/>
      <c r="BO74" s="23"/>
      <c r="BP74" s="22"/>
      <c r="CR74" s="20">
        <f t="shared" si="16"/>
        <v>0</v>
      </c>
      <c r="CS74" s="21">
        <v>43833</v>
      </c>
      <c r="CT74" s="19">
        <f t="shared" si="14"/>
        <v>0</v>
      </c>
    </row>
    <row r="75" spans="2:98" ht="15" hidden="1" customHeight="1">
      <c r="D75" s="43"/>
      <c r="E75" s="43"/>
      <c r="F75" s="11"/>
      <c r="G75" s="11"/>
      <c r="H75" s="11"/>
      <c r="I75" s="11"/>
      <c r="J75" s="43"/>
      <c r="K75" s="43"/>
      <c r="L75" s="43"/>
      <c r="M75" s="42"/>
      <c r="N75" s="41"/>
      <c r="O75" s="40"/>
      <c r="P75" s="39"/>
      <c r="Y75" s="38"/>
      <c r="Z75" s="38"/>
      <c r="AA75" s="38"/>
      <c r="AU75" s="46"/>
      <c r="BL75" s="7">
        <f t="shared" si="15"/>
        <v>0</v>
      </c>
      <c r="BN75" s="22"/>
      <c r="BO75" s="23"/>
      <c r="BP75" s="22"/>
      <c r="CR75" s="20">
        <f t="shared" si="16"/>
        <v>0</v>
      </c>
      <c r="CS75" s="21">
        <v>43840</v>
      </c>
      <c r="CT75" s="19">
        <f t="shared" si="14"/>
        <v>0</v>
      </c>
    </row>
    <row r="76" spans="2:98" ht="15" hidden="1" customHeight="1">
      <c r="D76" s="43"/>
      <c r="E76" s="43"/>
      <c r="F76" s="11"/>
      <c r="G76" s="11"/>
      <c r="H76" s="11"/>
      <c r="I76" s="11"/>
      <c r="J76" s="43"/>
      <c r="K76" s="43"/>
      <c r="L76" s="43"/>
      <c r="M76" s="42"/>
      <c r="N76" s="41"/>
      <c r="O76" s="40"/>
      <c r="P76" s="39"/>
      <c r="Y76" s="38"/>
      <c r="Z76" s="38"/>
      <c r="AA76" s="38"/>
      <c r="BL76" s="7">
        <f t="shared" si="15"/>
        <v>0</v>
      </c>
      <c r="BN76" s="22"/>
      <c r="BO76" s="23"/>
      <c r="BP76" s="22"/>
      <c r="CR76" s="20">
        <f t="shared" si="16"/>
        <v>0</v>
      </c>
      <c r="CS76" s="21">
        <v>43847</v>
      </c>
      <c r="CT76" s="19">
        <f t="shared" si="14"/>
        <v>0</v>
      </c>
    </row>
    <row r="77" spans="2:98" ht="15" hidden="1" customHeight="1">
      <c r="D77" s="43"/>
      <c r="E77" s="45">
        <f>J30</f>
        <v>0</v>
      </c>
      <c r="F77" s="11"/>
      <c r="G77" s="11"/>
      <c r="H77" s="11"/>
      <c r="I77" s="11"/>
      <c r="J77" s="43">
        <f>IF(E77="Friday",1,0)</f>
        <v>0</v>
      </c>
      <c r="K77" s="43"/>
      <c r="L77" s="43"/>
      <c r="M77" s="42" t="str">
        <f>IF(ISNUMBER(SEARCH(J77,Friday)), "Yes", "No")</f>
        <v>No</v>
      </c>
      <c r="N77" s="41"/>
      <c r="O77" s="40"/>
      <c r="P77" s="39"/>
      <c r="Y77" s="38"/>
      <c r="Z77" s="38"/>
      <c r="AA77" s="38"/>
      <c r="BL77" s="7">
        <f t="shared" si="15"/>
        <v>0</v>
      </c>
      <c r="BN77" s="22"/>
      <c r="BO77" s="23"/>
      <c r="BP77" s="22"/>
      <c r="CR77" s="20">
        <f t="shared" si="16"/>
        <v>0</v>
      </c>
      <c r="CS77" s="21">
        <v>43854</v>
      </c>
      <c r="CT77" s="19">
        <f t="shared" si="14"/>
        <v>0</v>
      </c>
    </row>
    <row r="78" spans="2:98" ht="15" hidden="1" customHeight="1">
      <c r="D78" s="43"/>
      <c r="E78" s="43"/>
      <c r="F78" s="11"/>
      <c r="G78" s="11"/>
      <c r="H78" s="11"/>
      <c r="I78" s="11"/>
      <c r="J78" s="43">
        <f>IF(E77="Saterday",1,0)</f>
        <v>0</v>
      </c>
      <c r="K78" s="43"/>
      <c r="L78" s="43"/>
      <c r="M78" s="42"/>
      <c r="N78" s="41"/>
      <c r="O78" s="40"/>
      <c r="P78" s="39"/>
      <c r="Y78" s="38"/>
      <c r="Z78" s="38"/>
      <c r="AA78" s="38"/>
      <c r="AU78" s="24"/>
      <c r="AV78" s="44"/>
      <c r="AW78" s="26"/>
      <c r="AX78" s="43"/>
      <c r="AY78" s="43"/>
      <c r="AZ78" s="25"/>
      <c r="BA78" s="24"/>
      <c r="BL78" s="7">
        <f t="shared" si="15"/>
        <v>0</v>
      </c>
      <c r="BN78" s="22"/>
      <c r="BO78" s="23"/>
      <c r="BP78" s="22"/>
      <c r="CR78" s="20">
        <f t="shared" si="16"/>
        <v>0</v>
      </c>
      <c r="CS78" s="21">
        <v>43861</v>
      </c>
      <c r="CT78" s="19">
        <f t="shared" si="14"/>
        <v>0</v>
      </c>
    </row>
    <row r="79" spans="2:98" ht="15" hidden="1" customHeight="1">
      <c r="D79" s="43"/>
      <c r="E79" s="43"/>
      <c r="F79" s="11"/>
      <c r="G79" s="11"/>
      <c r="H79" s="11"/>
      <c r="I79" s="11"/>
      <c r="J79" s="43"/>
      <c r="K79" s="43"/>
      <c r="L79" s="43"/>
      <c r="M79" s="42"/>
      <c r="N79" s="41"/>
      <c r="O79" s="40"/>
      <c r="P79" s="39"/>
      <c r="Y79" s="38"/>
      <c r="Z79" s="38"/>
      <c r="AA79" s="38"/>
      <c r="AU79" s="24"/>
      <c r="AV79" s="37"/>
      <c r="AW79" s="26"/>
      <c r="AX79" s="24"/>
      <c r="AY79" s="24"/>
      <c r="AZ79" s="27"/>
      <c r="BA79" s="24"/>
      <c r="BL79" s="7">
        <f t="shared" si="15"/>
        <v>0</v>
      </c>
      <c r="BN79" s="22"/>
      <c r="BO79" s="23"/>
      <c r="BP79" s="22"/>
      <c r="CR79" s="20">
        <f t="shared" si="16"/>
        <v>0</v>
      </c>
      <c r="CS79" s="21">
        <v>43868</v>
      </c>
      <c r="CT79" s="19">
        <f t="shared" si="14"/>
        <v>0</v>
      </c>
    </row>
    <row r="80" spans="2:98" ht="15" hidden="1" customHeight="1">
      <c r="D80" s="24"/>
      <c r="E80" s="24"/>
      <c r="J80" s="24"/>
      <c r="K80" s="24"/>
      <c r="L80" s="24"/>
      <c r="M80" s="32"/>
      <c r="N80" s="31"/>
      <c r="O80" s="30"/>
      <c r="P80" s="29"/>
      <c r="Y80" s="28"/>
      <c r="Z80" s="28"/>
      <c r="AA80" s="28"/>
      <c r="AU80" s="35"/>
      <c r="AV80" s="26"/>
      <c r="AW80" s="26"/>
      <c r="AX80" s="24"/>
      <c r="AY80" s="24"/>
      <c r="AZ80" s="25"/>
      <c r="BA80" s="35"/>
      <c r="BC80" s="36" t="s">
        <v>0</v>
      </c>
      <c r="BL80" s="7">
        <f t="shared" si="15"/>
        <v>0</v>
      </c>
      <c r="BN80" s="22"/>
      <c r="BO80" s="23"/>
      <c r="BP80" s="22"/>
      <c r="CR80" s="20">
        <f t="shared" si="16"/>
        <v>0</v>
      </c>
      <c r="CS80" s="21">
        <v>43875</v>
      </c>
      <c r="CT80" s="19">
        <f t="shared" si="14"/>
        <v>0</v>
      </c>
    </row>
    <row r="81" spans="4:98" ht="15" hidden="1" customHeight="1">
      <c r="D81" s="24"/>
      <c r="E81" s="24"/>
      <c r="J81" s="24"/>
      <c r="K81" s="24"/>
      <c r="L81" s="24"/>
      <c r="M81" s="32"/>
      <c r="N81" s="31"/>
      <c r="O81" s="30"/>
      <c r="P81" s="29"/>
      <c r="Y81" s="28"/>
      <c r="Z81" s="28"/>
      <c r="AA81" s="28"/>
      <c r="AU81" s="35"/>
      <c r="AV81" s="26"/>
      <c r="AW81" s="26"/>
      <c r="AX81" s="24"/>
      <c r="AY81" s="24"/>
      <c r="AZ81" s="27"/>
      <c r="BA81" s="24"/>
      <c r="BC81" s="34"/>
      <c r="BL81" s="7">
        <f t="shared" si="15"/>
        <v>0</v>
      </c>
      <c r="BN81" s="22"/>
      <c r="BO81" s="23"/>
      <c r="BP81" s="22"/>
      <c r="CR81" s="20">
        <f t="shared" si="16"/>
        <v>0</v>
      </c>
      <c r="CS81" s="21">
        <v>43882</v>
      </c>
      <c r="CT81" s="19">
        <f t="shared" si="14"/>
        <v>0</v>
      </c>
    </row>
    <row r="82" spans="4:98" ht="15" hidden="1" customHeight="1">
      <c r="D82" s="24"/>
      <c r="E82" s="24"/>
      <c r="J82" s="24"/>
      <c r="K82" s="24"/>
      <c r="L82" s="24"/>
      <c r="M82" s="32"/>
      <c r="N82" s="31"/>
      <c r="O82" s="30"/>
      <c r="P82" s="29"/>
      <c r="Y82" s="28"/>
      <c r="Z82" s="28"/>
      <c r="AA82" s="28"/>
      <c r="AU82" s="24"/>
      <c r="AV82" s="26"/>
      <c r="AW82" s="26"/>
      <c r="AX82" s="24"/>
      <c r="AY82" s="24"/>
      <c r="AZ82" s="25"/>
      <c r="BA82" s="24"/>
      <c r="BC82" s="34"/>
      <c r="BL82" s="7">
        <f t="shared" si="15"/>
        <v>0</v>
      </c>
      <c r="BN82" s="22"/>
      <c r="BO82" s="23"/>
      <c r="BP82" s="22"/>
      <c r="CR82" s="20">
        <f t="shared" si="16"/>
        <v>0</v>
      </c>
      <c r="CS82" s="21">
        <v>43889</v>
      </c>
      <c r="CT82" s="19">
        <f t="shared" si="14"/>
        <v>0</v>
      </c>
    </row>
    <row r="83" spans="4:98" ht="15" hidden="1" customHeight="1">
      <c r="D83" s="24"/>
      <c r="E83" s="24"/>
      <c r="J83" s="24"/>
      <c r="K83" s="24"/>
      <c r="L83" s="24"/>
      <c r="M83" s="32"/>
      <c r="N83" s="31"/>
      <c r="O83" s="30"/>
      <c r="P83" s="29"/>
      <c r="Y83" s="28"/>
      <c r="Z83" s="28"/>
      <c r="AA83" s="28"/>
      <c r="AU83" s="24"/>
      <c r="AV83" s="26"/>
      <c r="AW83" s="26"/>
      <c r="AX83" s="24"/>
      <c r="AY83" s="24"/>
      <c r="AZ83" s="27"/>
      <c r="BA83" s="24"/>
      <c r="BB83" s="1" t="str">
        <f>LEFT(J30,3)</f>
        <v/>
      </c>
      <c r="BC83" s="33" t="b">
        <f>ISNUMBER(SEARCH("Friday",J30))</f>
        <v>0</v>
      </c>
      <c r="BL83" s="7">
        <f t="shared" si="15"/>
        <v>0</v>
      </c>
      <c r="BN83" s="22"/>
      <c r="BO83" s="23"/>
      <c r="BP83" s="22"/>
      <c r="CR83" s="20">
        <f t="shared" si="16"/>
        <v>0</v>
      </c>
      <c r="CS83" s="21">
        <v>43896</v>
      </c>
      <c r="CT83" s="19">
        <f t="shared" si="14"/>
        <v>0</v>
      </c>
    </row>
    <row r="84" spans="4:98" ht="15" hidden="1" customHeight="1">
      <c r="D84" s="24"/>
      <c r="E84" s="24"/>
      <c r="J84" s="24"/>
      <c r="K84" s="24"/>
      <c r="L84" s="24"/>
      <c r="M84" s="32"/>
      <c r="N84" s="31"/>
      <c r="O84" s="30"/>
      <c r="P84" s="29"/>
      <c r="Y84" s="28"/>
      <c r="Z84" s="28"/>
      <c r="AA84" s="28"/>
      <c r="AU84" s="24"/>
      <c r="AV84" s="26"/>
      <c r="AW84" s="26"/>
      <c r="AX84" s="24"/>
      <c r="AY84" s="24"/>
      <c r="AZ84" s="25"/>
      <c r="BA84" s="24"/>
      <c r="BL84" s="7">
        <f t="shared" si="15"/>
        <v>0</v>
      </c>
      <c r="BN84" s="22"/>
      <c r="BO84" s="23"/>
      <c r="BP84" s="22"/>
      <c r="CR84" s="20">
        <f t="shared" si="16"/>
        <v>0</v>
      </c>
      <c r="CS84" s="21">
        <v>43903</v>
      </c>
      <c r="CT84" s="19">
        <f t="shared" si="14"/>
        <v>0</v>
      </c>
    </row>
    <row r="85" spans="4:98" ht="15" hidden="1" customHeight="1">
      <c r="D85" s="24"/>
      <c r="E85" s="24"/>
      <c r="J85" s="24"/>
      <c r="K85" s="24"/>
      <c r="L85" s="24"/>
      <c r="M85" s="32"/>
      <c r="N85" s="31"/>
      <c r="O85" s="30"/>
      <c r="P85" s="29"/>
      <c r="Y85" s="28"/>
      <c r="Z85" s="28"/>
      <c r="AA85" s="28"/>
      <c r="AU85" s="24"/>
      <c r="AV85" s="26"/>
      <c r="AW85" s="26"/>
      <c r="AX85" s="24"/>
      <c r="AY85" s="24"/>
      <c r="AZ85" s="27"/>
      <c r="BA85" s="24"/>
      <c r="BL85" s="7">
        <f t="shared" si="15"/>
        <v>0</v>
      </c>
      <c r="BN85" s="22"/>
      <c r="BO85" s="23"/>
      <c r="BP85" s="22"/>
      <c r="CR85" s="20">
        <f t="shared" si="16"/>
        <v>0</v>
      </c>
      <c r="CS85" s="21">
        <v>43910</v>
      </c>
      <c r="CT85" s="19">
        <f t="shared" si="14"/>
        <v>0</v>
      </c>
    </row>
    <row r="86" spans="4:98" ht="15" hidden="1" customHeight="1">
      <c r="AU86" s="24"/>
      <c r="AV86" s="26"/>
      <c r="AW86" s="26"/>
      <c r="AX86" s="24"/>
      <c r="AY86" s="24"/>
      <c r="AZ86" s="25"/>
      <c r="BA86" s="24"/>
      <c r="BL86" s="7">
        <f t="shared" si="15"/>
        <v>0</v>
      </c>
      <c r="BN86" s="22"/>
      <c r="BO86" s="23"/>
      <c r="BP86" s="22"/>
      <c r="CR86" s="20">
        <f t="shared" si="16"/>
        <v>0</v>
      </c>
      <c r="CS86" s="21">
        <v>43917</v>
      </c>
      <c r="CT86" s="19">
        <f t="shared" ref="CT86:CT149" si="20">IF(CR86=CS86,2,0)</f>
        <v>0</v>
      </c>
    </row>
    <row r="87" spans="4:98" ht="15" hidden="1" customHeight="1">
      <c r="AV87" s="22"/>
      <c r="AW87" s="23"/>
      <c r="BL87" s="7">
        <f t="shared" ref="BL87:BL150" si="21">BL86</f>
        <v>0</v>
      </c>
      <c r="BN87" s="22"/>
      <c r="BO87" s="23"/>
      <c r="BP87" s="22"/>
      <c r="CR87" s="20">
        <f t="shared" ref="CR87:CR150" si="22">CR86</f>
        <v>0</v>
      </c>
      <c r="CS87" s="21">
        <v>43924</v>
      </c>
      <c r="CT87" s="19">
        <f t="shared" si="20"/>
        <v>0</v>
      </c>
    </row>
    <row r="88" spans="4:98" ht="18.75" hidden="1" customHeight="1">
      <c r="AV88" s="22"/>
      <c r="AW88" s="23"/>
      <c r="BL88" s="7">
        <f t="shared" si="21"/>
        <v>0</v>
      </c>
      <c r="BN88" s="22"/>
      <c r="BO88" s="23"/>
      <c r="BP88" s="22"/>
      <c r="CR88" s="20">
        <f t="shared" si="22"/>
        <v>0</v>
      </c>
      <c r="CS88" s="21">
        <v>43931</v>
      </c>
      <c r="CT88" s="19">
        <f t="shared" si="20"/>
        <v>0</v>
      </c>
    </row>
    <row r="89" spans="4:98" ht="18.75" hidden="1" customHeight="1">
      <c r="AV89" s="6"/>
      <c r="AW89" s="23"/>
      <c r="BL89" s="7">
        <f t="shared" si="21"/>
        <v>0</v>
      </c>
      <c r="BN89" s="22"/>
      <c r="BO89" s="23"/>
      <c r="BP89" s="22"/>
      <c r="CR89" s="20">
        <f t="shared" si="22"/>
        <v>0</v>
      </c>
      <c r="CS89" s="21">
        <v>43938</v>
      </c>
      <c r="CT89" s="19">
        <f t="shared" si="20"/>
        <v>0</v>
      </c>
    </row>
    <row r="90" spans="4:98" ht="18.75" hidden="1" customHeight="1">
      <c r="BL90" s="7">
        <f t="shared" si="21"/>
        <v>0</v>
      </c>
      <c r="BN90" s="22"/>
      <c r="BO90" s="23"/>
      <c r="BP90" s="22"/>
      <c r="CR90" s="20">
        <f t="shared" si="22"/>
        <v>0</v>
      </c>
      <c r="CS90" s="21">
        <v>43945</v>
      </c>
      <c r="CT90" s="19">
        <f t="shared" si="20"/>
        <v>0</v>
      </c>
    </row>
    <row r="91" spans="4:98" ht="18.75" hidden="1" customHeight="1">
      <c r="BL91" s="7">
        <f t="shared" si="21"/>
        <v>0</v>
      </c>
      <c r="BN91" s="22"/>
      <c r="BO91" s="23"/>
      <c r="BP91" s="22"/>
      <c r="CR91" s="20">
        <f t="shared" si="22"/>
        <v>0</v>
      </c>
      <c r="CS91" s="21">
        <v>43952</v>
      </c>
      <c r="CT91" s="19">
        <f t="shared" si="20"/>
        <v>0</v>
      </c>
    </row>
    <row r="92" spans="4:98" ht="18.75" hidden="1" customHeight="1">
      <c r="BL92" s="7">
        <f t="shared" si="21"/>
        <v>0</v>
      </c>
      <c r="BN92" s="22"/>
      <c r="BO92" s="23"/>
      <c r="BP92" s="22"/>
      <c r="BQ92" s="5">
        <f>SUM(BQ21:BQ91)</f>
        <v>68</v>
      </c>
      <c r="CR92" s="20">
        <f t="shared" si="22"/>
        <v>0</v>
      </c>
      <c r="CS92" s="21">
        <v>43959</v>
      </c>
      <c r="CT92" s="19">
        <f t="shared" si="20"/>
        <v>0</v>
      </c>
    </row>
    <row r="93" spans="4:98" ht="18.75" hidden="1" customHeight="1">
      <c r="BL93" s="7">
        <f t="shared" si="21"/>
        <v>0</v>
      </c>
      <c r="CR93" s="20">
        <f t="shared" si="22"/>
        <v>0</v>
      </c>
      <c r="CS93" s="21">
        <v>43966</v>
      </c>
      <c r="CT93" s="19">
        <f t="shared" si="20"/>
        <v>0</v>
      </c>
    </row>
    <row r="94" spans="4:98" ht="18.75" hidden="1" customHeight="1">
      <c r="BL94" s="7">
        <f t="shared" si="21"/>
        <v>0</v>
      </c>
      <c r="CR94" s="20">
        <f t="shared" si="22"/>
        <v>0</v>
      </c>
      <c r="CS94" s="21">
        <v>43973</v>
      </c>
      <c r="CT94" s="19">
        <f t="shared" si="20"/>
        <v>0</v>
      </c>
    </row>
    <row r="95" spans="4:98" ht="18.75" hidden="1" customHeight="1">
      <c r="BL95" s="7">
        <f t="shared" si="21"/>
        <v>0</v>
      </c>
      <c r="CR95" s="20">
        <f t="shared" si="22"/>
        <v>0</v>
      </c>
      <c r="CS95" s="21">
        <v>43980</v>
      </c>
      <c r="CT95" s="19">
        <f t="shared" si="20"/>
        <v>0</v>
      </c>
    </row>
    <row r="96" spans="4:98" ht="18.75" hidden="1" customHeight="1">
      <c r="BL96" s="7">
        <f t="shared" si="21"/>
        <v>0</v>
      </c>
      <c r="CR96" s="20">
        <f t="shared" si="22"/>
        <v>0</v>
      </c>
      <c r="CS96" s="21">
        <v>43987</v>
      </c>
      <c r="CT96" s="19">
        <f t="shared" si="20"/>
        <v>0</v>
      </c>
    </row>
    <row r="97" spans="64:98" ht="18.75" hidden="1" customHeight="1">
      <c r="BL97" s="7">
        <f t="shared" si="21"/>
        <v>0</v>
      </c>
      <c r="CR97" s="20">
        <f t="shared" si="22"/>
        <v>0</v>
      </c>
      <c r="CS97" s="21">
        <v>43994</v>
      </c>
      <c r="CT97" s="19">
        <f t="shared" si="20"/>
        <v>0</v>
      </c>
    </row>
    <row r="98" spans="64:98" ht="18.75" hidden="1" customHeight="1">
      <c r="BL98" s="7">
        <f t="shared" si="21"/>
        <v>0</v>
      </c>
      <c r="CR98" s="20">
        <f t="shared" si="22"/>
        <v>0</v>
      </c>
      <c r="CS98" s="21">
        <v>44001</v>
      </c>
      <c r="CT98" s="19">
        <f t="shared" si="20"/>
        <v>0</v>
      </c>
    </row>
    <row r="99" spans="64:98" ht="18.75" hidden="1" customHeight="1">
      <c r="BL99" s="7">
        <f t="shared" si="21"/>
        <v>0</v>
      </c>
      <c r="CR99" s="20">
        <f t="shared" si="22"/>
        <v>0</v>
      </c>
      <c r="CS99" s="21">
        <v>44008</v>
      </c>
      <c r="CT99" s="19">
        <f t="shared" si="20"/>
        <v>0</v>
      </c>
    </row>
    <row r="100" spans="64:98" ht="18.75" hidden="1" customHeight="1">
      <c r="BL100" s="7">
        <f t="shared" si="21"/>
        <v>0</v>
      </c>
      <c r="CR100" s="20">
        <f t="shared" si="22"/>
        <v>0</v>
      </c>
      <c r="CS100" s="21">
        <v>44015</v>
      </c>
      <c r="CT100" s="19">
        <f t="shared" si="20"/>
        <v>0</v>
      </c>
    </row>
    <row r="101" spans="64:98" ht="18.75" hidden="1" customHeight="1">
      <c r="BL101" s="7">
        <f t="shared" si="21"/>
        <v>0</v>
      </c>
      <c r="CR101" s="20">
        <f t="shared" si="22"/>
        <v>0</v>
      </c>
      <c r="CS101" s="21">
        <v>44022</v>
      </c>
      <c r="CT101" s="19">
        <f t="shared" si="20"/>
        <v>0</v>
      </c>
    </row>
    <row r="102" spans="64:98" ht="18.75" hidden="1" customHeight="1">
      <c r="BL102" s="7">
        <f t="shared" si="21"/>
        <v>0</v>
      </c>
      <c r="CR102" s="20">
        <f t="shared" si="22"/>
        <v>0</v>
      </c>
      <c r="CS102" s="21">
        <v>44029</v>
      </c>
      <c r="CT102" s="19">
        <f t="shared" si="20"/>
        <v>0</v>
      </c>
    </row>
    <row r="103" spans="64:98" ht="18.75" hidden="1" customHeight="1">
      <c r="BL103" s="7">
        <f t="shared" si="21"/>
        <v>0</v>
      </c>
      <c r="CR103" s="20">
        <f t="shared" si="22"/>
        <v>0</v>
      </c>
      <c r="CS103" s="21">
        <v>44036</v>
      </c>
      <c r="CT103" s="19">
        <f t="shared" si="20"/>
        <v>0</v>
      </c>
    </row>
    <row r="104" spans="64:98" ht="18.75" hidden="1" customHeight="1">
      <c r="BL104" s="7">
        <f t="shared" si="21"/>
        <v>0</v>
      </c>
      <c r="CR104" s="20">
        <f t="shared" si="22"/>
        <v>0</v>
      </c>
      <c r="CS104" s="21">
        <v>44043</v>
      </c>
      <c r="CT104" s="19">
        <f t="shared" si="20"/>
        <v>0</v>
      </c>
    </row>
    <row r="105" spans="64:98" ht="18.75" hidden="1" customHeight="1">
      <c r="BL105" s="7">
        <f t="shared" si="21"/>
        <v>0</v>
      </c>
      <c r="CR105" s="20">
        <f t="shared" si="22"/>
        <v>0</v>
      </c>
      <c r="CS105" s="21">
        <v>44050</v>
      </c>
      <c r="CT105" s="19">
        <f t="shared" si="20"/>
        <v>0</v>
      </c>
    </row>
    <row r="106" spans="64:98" ht="18.75" hidden="1" customHeight="1">
      <c r="BL106" s="7">
        <f t="shared" si="21"/>
        <v>0</v>
      </c>
      <c r="CR106" s="20">
        <f t="shared" si="22"/>
        <v>0</v>
      </c>
      <c r="CS106" s="21">
        <v>44057</v>
      </c>
      <c r="CT106" s="19">
        <f t="shared" si="20"/>
        <v>0</v>
      </c>
    </row>
    <row r="107" spans="64:98" ht="18.75" hidden="1" customHeight="1">
      <c r="BL107" s="7">
        <f t="shared" si="21"/>
        <v>0</v>
      </c>
      <c r="CR107" s="20">
        <f t="shared" si="22"/>
        <v>0</v>
      </c>
      <c r="CS107" s="21">
        <v>44064</v>
      </c>
      <c r="CT107" s="19">
        <f t="shared" si="20"/>
        <v>0</v>
      </c>
    </row>
    <row r="108" spans="64:98" ht="18.75" hidden="1" customHeight="1">
      <c r="BL108" s="7">
        <f t="shared" si="21"/>
        <v>0</v>
      </c>
      <c r="CR108" s="20">
        <f t="shared" si="22"/>
        <v>0</v>
      </c>
      <c r="CS108" s="21">
        <v>44071</v>
      </c>
      <c r="CT108" s="19">
        <f t="shared" si="20"/>
        <v>0</v>
      </c>
    </row>
    <row r="109" spans="64:98" ht="18.75" hidden="1" customHeight="1">
      <c r="BL109" s="7">
        <f t="shared" si="21"/>
        <v>0</v>
      </c>
      <c r="CR109" s="20">
        <f t="shared" si="22"/>
        <v>0</v>
      </c>
      <c r="CS109" s="21">
        <v>44078</v>
      </c>
      <c r="CT109" s="19">
        <f t="shared" si="20"/>
        <v>0</v>
      </c>
    </row>
    <row r="110" spans="64:98" ht="18.75" hidden="1" customHeight="1">
      <c r="BL110" s="7">
        <f t="shared" si="21"/>
        <v>0</v>
      </c>
      <c r="CR110" s="20">
        <f t="shared" si="22"/>
        <v>0</v>
      </c>
      <c r="CS110" s="21">
        <v>44085</v>
      </c>
      <c r="CT110" s="19">
        <f t="shared" si="20"/>
        <v>0</v>
      </c>
    </row>
    <row r="111" spans="64:98" ht="18.75" hidden="1" customHeight="1">
      <c r="BL111" s="7">
        <f t="shared" si="21"/>
        <v>0</v>
      </c>
      <c r="CR111" s="20">
        <f t="shared" si="22"/>
        <v>0</v>
      </c>
      <c r="CS111" s="21">
        <v>44092</v>
      </c>
      <c r="CT111" s="19">
        <f t="shared" si="20"/>
        <v>0</v>
      </c>
    </row>
    <row r="112" spans="64:98" ht="18.75" hidden="1" customHeight="1">
      <c r="BL112" s="7">
        <f t="shared" si="21"/>
        <v>0</v>
      </c>
      <c r="CR112" s="20">
        <f t="shared" si="22"/>
        <v>0</v>
      </c>
      <c r="CS112" s="21">
        <v>44099</v>
      </c>
      <c r="CT112" s="19">
        <f t="shared" si="20"/>
        <v>0</v>
      </c>
    </row>
    <row r="113" spans="64:98" ht="18.75" hidden="1" customHeight="1">
      <c r="BL113" s="7">
        <f t="shared" si="21"/>
        <v>0</v>
      </c>
      <c r="CR113" s="20">
        <f t="shared" si="22"/>
        <v>0</v>
      </c>
      <c r="CS113" s="21">
        <v>44106</v>
      </c>
      <c r="CT113" s="19">
        <f t="shared" si="20"/>
        <v>0</v>
      </c>
    </row>
    <row r="114" spans="64:98" ht="18.75" hidden="1" customHeight="1">
      <c r="BL114" s="7">
        <f t="shared" si="21"/>
        <v>0</v>
      </c>
      <c r="CR114" s="20">
        <f t="shared" si="22"/>
        <v>0</v>
      </c>
      <c r="CS114" s="21">
        <v>44113</v>
      </c>
      <c r="CT114" s="19">
        <f t="shared" si="20"/>
        <v>0</v>
      </c>
    </row>
    <row r="115" spans="64:98" ht="18.75" hidden="1" customHeight="1">
      <c r="BL115" s="7">
        <f t="shared" si="21"/>
        <v>0</v>
      </c>
      <c r="CR115" s="20">
        <f t="shared" si="22"/>
        <v>0</v>
      </c>
      <c r="CS115" s="21">
        <v>44120</v>
      </c>
      <c r="CT115" s="19">
        <f t="shared" si="20"/>
        <v>0</v>
      </c>
    </row>
    <row r="116" spans="64:98" ht="18.75" hidden="1" customHeight="1">
      <c r="BL116" s="7">
        <f t="shared" si="21"/>
        <v>0</v>
      </c>
      <c r="CR116" s="20">
        <f t="shared" si="22"/>
        <v>0</v>
      </c>
      <c r="CS116" s="21">
        <v>44127</v>
      </c>
      <c r="CT116" s="19">
        <f t="shared" si="20"/>
        <v>0</v>
      </c>
    </row>
    <row r="117" spans="64:98" ht="18.75" hidden="1" customHeight="1">
      <c r="BL117" s="7">
        <f t="shared" si="21"/>
        <v>0</v>
      </c>
      <c r="CR117" s="20">
        <f t="shared" si="22"/>
        <v>0</v>
      </c>
      <c r="CS117" s="21">
        <v>44134</v>
      </c>
      <c r="CT117" s="19">
        <f t="shared" si="20"/>
        <v>0</v>
      </c>
    </row>
    <row r="118" spans="64:98" ht="18.75" hidden="1" customHeight="1">
      <c r="BL118" s="7">
        <f t="shared" si="21"/>
        <v>0</v>
      </c>
      <c r="CR118" s="20">
        <f t="shared" si="22"/>
        <v>0</v>
      </c>
      <c r="CS118" s="21">
        <v>44141</v>
      </c>
      <c r="CT118" s="19">
        <f t="shared" si="20"/>
        <v>0</v>
      </c>
    </row>
    <row r="119" spans="64:98" ht="18.75" hidden="1" customHeight="1">
      <c r="BL119" s="7">
        <f t="shared" si="21"/>
        <v>0</v>
      </c>
      <c r="CR119" s="20">
        <f t="shared" si="22"/>
        <v>0</v>
      </c>
      <c r="CS119" s="21">
        <v>44148</v>
      </c>
      <c r="CT119" s="19">
        <f t="shared" si="20"/>
        <v>0</v>
      </c>
    </row>
    <row r="120" spans="64:98" ht="18.75" hidden="1" customHeight="1">
      <c r="BL120" s="7">
        <f t="shared" si="21"/>
        <v>0</v>
      </c>
      <c r="CR120" s="20">
        <f t="shared" si="22"/>
        <v>0</v>
      </c>
      <c r="CS120" s="21">
        <v>44155</v>
      </c>
      <c r="CT120" s="19">
        <f t="shared" si="20"/>
        <v>0</v>
      </c>
    </row>
    <row r="121" spans="64:98" ht="18.75" hidden="1" customHeight="1">
      <c r="BL121" s="7">
        <f t="shared" si="21"/>
        <v>0</v>
      </c>
      <c r="CR121" s="20">
        <f t="shared" si="22"/>
        <v>0</v>
      </c>
      <c r="CS121" s="21">
        <v>44162</v>
      </c>
      <c r="CT121" s="19">
        <f t="shared" si="20"/>
        <v>0</v>
      </c>
    </row>
    <row r="122" spans="64:98" ht="18.75" hidden="1" customHeight="1">
      <c r="BL122" s="7">
        <f t="shared" si="21"/>
        <v>0</v>
      </c>
      <c r="CR122" s="20">
        <f t="shared" si="22"/>
        <v>0</v>
      </c>
      <c r="CS122" s="21">
        <v>44169</v>
      </c>
      <c r="CT122" s="19">
        <f t="shared" si="20"/>
        <v>0</v>
      </c>
    </row>
    <row r="123" spans="64:98" ht="18.75" hidden="1" customHeight="1">
      <c r="BL123" s="7">
        <f t="shared" si="21"/>
        <v>0</v>
      </c>
      <c r="CR123" s="20">
        <f t="shared" si="22"/>
        <v>0</v>
      </c>
      <c r="CS123" s="21">
        <v>44176</v>
      </c>
      <c r="CT123" s="19">
        <f t="shared" si="20"/>
        <v>0</v>
      </c>
    </row>
    <row r="124" spans="64:98" ht="18.75" hidden="1" customHeight="1">
      <c r="BL124" s="7">
        <f t="shared" si="21"/>
        <v>0</v>
      </c>
      <c r="CR124" s="20">
        <f t="shared" si="22"/>
        <v>0</v>
      </c>
      <c r="CS124" s="21">
        <v>44183</v>
      </c>
      <c r="CT124" s="19">
        <f t="shared" si="20"/>
        <v>0</v>
      </c>
    </row>
    <row r="125" spans="64:98" ht="18.75" hidden="1" customHeight="1">
      <c r="BL125" s="7">
        <f t="shared" si="21"/>
        <v>0</v>
      </c>
      <c r="CR125" s="20">
        <f t="shared" si="22"/>
        <v>0</v>
      </c>
      <c r="CS125" s="21">
        <v>44190</v>
      </c>
      <c r="CT125" s="19">
        <f t="shared" si="20"/>
        <v>0</v>
      </c>
    </row>
    <row r="126" spans="64:98" ht="18.75" hidden="1" customHeight="1">
      <c r="BL126" s="7">
        <f t="shared" si="21"/>
        <v>0</v>
      </c>
      <c r="CR126" s="20">
        <f t="shared" si="22"/>
        <v>0</v>
      </c>
      <c r="CS126" s="21">
        <v>44197</v>
      </c>
      <c r="CT126" s="19">
        <f t="shared" si="20"/>
        <v>0</v>
      </c>
    </row>
    <row r="127" spans="64:98" ht="18.75" hidden="1" customHeight="1">
      <c r="BL127" s="7">
        <f t="shared" si="21"/>
        <v>0</v>
      </c>
      <c r="CR127" s="20">
        <f t="shared" si="22"/>
        <v>0</v>
      </c>
      <c r="CS127" s="21">
        <v>44204</v>
      </c>
      <c r="CT127" s="19">
        <f t="shared" si="20"/>
        <v>0</v>
      </c>
    </row>
    <row r="128" spans="64:98" ht="18.75" hidden="1" customHeight="1">
      <c r="BL128" s="7">
        <f t="shared" si="21"/>
        <v>0</v>
      </c>
      <c r="CR128" s="20">
        <f t="shared" si="22"/>
        <v>0</v>
      </c>
      <c r="CS128" s="21">
        <v>44211</v>
      </c>
      <c r="CT128" s="19">
        <f t="shared" si="20"/>
        <v>0</v>
      </c>
    </row>
    <row r="129" spans="64:98" ht="18.75" hidden="1" customHeight="1">
      <c r="BL129" s="7">
        <f t="shared" si="21"/>
        <v>0</v>
      </c>
      <c r="CR129" s="20">
        <f t="shared" si="22"/>
        <v>0</v>
      </c>
      <c r="CS129" s="21">
        <v>44218</v>
      </c>
      <c r="CT129" s="19">
        <f t="shared" si="20"/>
        <v>0</v>
      </c>
    </row>
    <row r="130" spans="64:98" ht="18.75" hidden="1" customHeight="1">
      <c r="BL130" s="7">
        <f t="shared" si="21"/>
        <v>0</v>
      </c>
      <c r="CR130" s="20">
        <f t="shared" si="22"/>
        <v>0</v>
      </c>
      <c r="CS130" s="21">
        <v>44225</v>
      </c>
      <c r="CT130" s="19">
        <f t="shared" si="20"/>
        <v>0</v>
      </c>
    </row>
    <row r="131" spans="64:98" ht="18.75" hidden="1" customHeight="1">
      <c r="BL131" s="7">
        <f t="shared" si="21"/>
        <v>0</v>
      </c>
      <c r="CR131" s="20">
        <f t="shared" si="22"/>
        <v>0</v>
      </c>
      <c r="CS131" s="21">
        <v>44232</v>
      </c>
      <c r="CT131" s="19">
        <f t="shared" si="20"/>
        <v>0</v>
      </c>
    </row>
    <row r="132" spans="64:98" ht="18.75" hidden="1" customHeight="1">
      <c r="BL132" s="7">
        <f t="shared" si="21"/>
        <v>0</v>
      </c>
      <c r="CR132" s="20">
        <f t="shared" si="22"/>
        <v>0</v>
      </c>
      <c r="CS132" s="21">
        <v>44239</v>
      </c>
      <c r="CT132" s="19">
        <f t="shared" si="20"/>
        <v>0</v>
      </c>
    </row>
    <row r="133" spans="64:98" ht="18.75" hidden="1" customHeight="1">
      <c r="BL133" s="7">
        <f t="shared" si="21"/>
        <v>0</v>
      </c>
      <c r="CR133" s="20">
        <f t="shared" si="22"/>
        <v>0</v>
      </c>
      <c r="CS133" s="21">
        <v>44246</v>
      </c>
      <c r="CT133" s="19">
        <f t="shared" si="20"/>
        <v>0</v>
      </c>
    </row>
    <row r="134" spans="64:98" ht="18.75" hidden="1" customHeight="1">
      <c r="BL134" s="7">
        <f t="shared" si="21"/>
        <v>0</v>
      </c>
      <c r="CR134" s="20">
        <f t="shared" si="22"/>
        <v>0</v>
      </c>
      <c r="CS134" s="21">
        <v>44253</v>
      </c>
      <c r="CT134" s="19">
        <f t="shared" si="20"/>
        <v>0</v>
      </c>
    </row>
    <row r="135" spans="64:98" ht="18.75" hidden="1" customHeight="1">
      <c r="BL135" s="7">
        <f t="shared" si="21"/>
        <v>0</v>
      </c>
      <c r="CR135" s="20">
        <f t="shared" si="22"/>
        <v>0</v>
      </c>
      <c r="CS135" s="21">
        <v>44260</v>
      </c>
      <c r="CT135" s="19">
        <f t="shared" si="20"/>
        <v>0</v>
      </c>
    </row>
    <row r="136" spans="64:98" ht="18.75" hidden="1" customHeight="1">
      <c r="BL136" s="7">
        <f t="shared" si="21"/>
        <v>0</v>
      </c>
      <c r="CR136" s="20">
        <f t="shared" si="22"/>
        <v>0</v>
      </c>
      <c r="CS136" s="21">
        <v>44267</v>
      </c>
      <c r="CT136" s="19">
        <f t="shared" si="20"/>
        <v>0</v>
      </c>
    </row>
    <row r="137" spans="64:98" ht="18.75" hidden="1" customHeight="1">
      <c r="BL137" s="7">
        <f t="shared" si="21"/>
        <v>0</v>
      </c>
      <c r="CR137" s="20">
        <f t="shared" si="22"/>
        <v>0</v>
      </c>
      <c r="CS137" s="21">
        <v>44274</v>
      </c>
      <c r="CT137" s="19">
        <f t="shared" si="20"/>
        <v>0</v>
      </c>
    </row>
    <row r="138" spans="64:98" ht="18.75" hidden="1" customHeight="1">
      <c r="BL138" s="7">
        <f t="shared" si="21"/>
        <v>0</v>
      </c>
      <c r="CR138" s="20">
        <f t="shared" si="22"/>
        <v>0</v>
      </c>
      <c r="CS138" s="21">
        <v>44281</v>
      </c>
      <c r="CT138" s="19">
        <f t="shared" si="20"/>
        <v>0</v>
      </c>
    </row>
    <row r="139" spans="64:98" ht="18.75" hidden="1" customHeight="1">
      <c r="BL139" s="7">
        <f t="shared" si="21"/>
        <v>0</v>
      </c>
      <c r="CR139" s="20">
        <f t="shared" si="22"/>
        <v>0</v>
      </c>
      <c r="CS139" s="21">
        <v>44288</v>
      </c>
      <c r="CT139" s="19">
        <f t="shared" si="20"/>
        <v>0</v>
      </c>
    </row>
    <row r="140" spans="64:98" ht="18.75" hidden="1" customHeight="1">
      <c r="BL140" s="7">
        <f t="shared" si="21"/>
        <v>0</v>
      </c>
      <c r="CR140" s="20">
        <f t="shared" si="22"/>
        <v>0</v>
      </c>
      <c r="CS140" s="21">
        <v>44295</v>
      </c>
      <c r="CT140" s="19">
        <f t="shared" si="20"/>
        <v>0</v>
      </c>
    </row>
    <row r="141" spans="64:98" ht="18.75" hidden="1" customHeight="1">
      <c r="BL141" s="7">
        <f t="shared" si="21"/>
        <v>0</v>
      </c>
      <c r="CR141" s="20">
        <f t="shared" si="22"/>
        <v>0</v>
      </c>
      <c r="CS141" s="21">
        <v>44302</v>
      </c>
      <c r="CT141" s="19">
        <f t="shared" si="20"/>
        <v>0</v>
      </c>
    </row>
    <row r="142" spans="64:98" ht="18.75" hidden="1" customHeight="1">
      <c r="BL142" s="7">
        <f t="shared" si="21"/>
        <v>0</v>
      </c>
      <c r="CR142" s="20">
        <f t="shared" si="22"/>
        <v>0</v>
      </c>
      <c r="CS142" s="21">
        <v>44309</v>
      </c>
      <c r="CT142" s="19">
        <f t="shared" si="20"/>
        <v>0</v>
      </c>
    </row>
    <row r="143" spans="64:98" ht="18.75" hidden="1" customHeight="1">
      <c r="BL143" s="7">
        <f t="shared" si="21"/>
        <v>0</v>
      </c>
      <c r="CR143" s="20">
        <f t="shared" si="22"/>
        <v>0</v>
      </c>
      <c r="CS143" s="21">
        <v>44316</v>
      </c>
      <c r="CT143" s="19">
        <f t="shared" si="20"/>
        <v>0</v>
      </c>
    </row>
    <row r="144" spans="64:98" ht="18.75" hidden="1" customHeight="1">
      <c r="BL144" s="7">
        <f t="shared" si="21"/>
        <v>0</v>
      </c>
      <c r="CR144" s="20">
        <f t="shared" si="22"/>
        <v>0</v>
      </c>
      <c r="CS144" s="21">
        <v>44323</v>
      </c>
      <c r="CT144" s="19">
        <f t="shared" si="20"/>
        <v>0</v>
      </c>
    </row>
    <row r="145" spans="64:98" ht="18.75" hidden="1" customHeight="1">
      <c r="BL145" s="7">
        <f t="shared" si="21"/>
        <v>0</v>
      </c>
      <c r="CR145" s="20">
        <f t="shared" si="22"/>
        <v>0</v>
      </c>
      <c r="CS145" s="21">
        <v>44330</v>
      </c>
      <c r="CT145" s="19">
        <f t="shared" si="20"/>
        <v>0</v>
      </c>
    </row>
    <row r="146" spans="64:98" ht="18.75" hidden="1" customHeight="1">
      <c r="BL146" s="7">
        <f t="shared" si="21"/>
        <v>0</v>
      </c>
      <c r="CR146" s="20">
        <f t="shared" si="22"/>
        <v>0</v>
      </c>
      <c r="CS146" s="21">
        <v>44337</v>
      </c>
      <c r="CT146" s="19">
        <f t="shared" si="20"/>
        <v>0</v>
      </c>
    </row>
    <row r="147" spans="64:98" ht="18.75" hidden="1" customHeight="1">
      <c r="BL147" s="7">
        <f t="shared" si="21"/>
        <v>0</v>
      </c>
      <c r="CR147" s="20">
        <f t="shared" si="22"/>
        <v>0</v>
      </c>
      <c r="CS147" s="21">
        <v>44344</v>
      </c>
      <c r="CT147" s="19">
        <f t="shared" si="20"/>
        <v>0</v>
      </c>
    </row>
    <row r="148" spans="64:98" ht="18.75" hidden="1" customHeight="1">
      <c r="BL148" s="7">
        <f t="shared" si="21"/>
        <v>0</v>
      </c>
      <c r="CR148" s="20">
        <f t="shared" si="22"/>
        <v>0</v>
      </c>
      <c r="CS148" s="21">
        <v>44351</v>
      </c>
      <c r="CT148" s="19">
        <f t="shared" si="20"/>
        <v>0</v>
      </c>
    </row>
    <row r="149" spans="64:98" ht="18.75" hidden="1" customHeight="1">
      <c r="BL149" s="7">
        <f t="shared" si="21"/>
        <v>0</v>
      </c>
      <c r="CR149" s="20">
        <f t="shared" si="22"/>
        <v>0</v>
      </c>
      <c r="CS149" s="21">
        <v>44358</v>
      </c>
      <c r="CT149" s="19">
        <f t="shared" si="20"/>
        <v>0</v>
      </c>
    </row>
    <row r="150" spans="64:98" ht="18.75" hidden="1" customHeight="1">
      <c r="BL150" s="7">
        <f t="shared" si="21"/>
        <v>0</v>
      </c>
      <c r="CR150" s="20">
        <f t="shared" si="22"/>
        <v>0</v>
      </c>
      <c r="CS150" s="21">
        <v>44365</v>
      </c>
      <c r="CT150" s="19">
        <f t="shared" ref="CT150:CT213" si="23">IF(CR150=CS150,2,0)</f>
        <v>0</v>
      </c>
    </row>
    <row r="151" spans="64:98" ht="18.75" hidden="1" customHeight="1">
      <c r="BL151" s="7">
        <f t="shared" ref="BL151:BL154" si="24">BL150</f>
        <v>0</v>
      </c>
      <c r="CR151" s="20">
        <f t="shared" ref="CR151:CR214" si="25">CR150</f>
        <v>0</v>
      </c>
      <c r="CS151" s="21">
        <v>44372</v>
      </c>
      <c r="CT151" s="19">
        <f t="shared" si="23"/>
        <v>0</v>
      </c>
    </row>
    <row r="152" spans="64:98" ht="18.75" hidden="1" customHeight="1">
      <c r="BL152" s="7">
        <f t="shared" si="24"/>
        <v>0</v>
      </c>
      <c r="CR152" s="20">
        <f t="shared" si="25"/>
        <v>0</v>
      </c>
      <c r="CS152" s="21">
        <v>44379</v>
      </c>
      <c r="CT152" s="19">
        <f t="shared" si="23"/>
        <v>0</v>
      </c>
    </row>
    <row r="153" spans="64:98" ht="18.75" hidden="1" customHeight="1">
      <c r="BL153" s="7">
        <f t="shared" si="24"/>
        <v>0</v>
      </c>
      <c r="CR153" s="20">
        <f t="shared" si="25"/>
        <v>0</v>
      </c>
      <c r="CS153" s="21">
        <v>44386</v>
      </c>
      <c r="CT153" s="19">
        <f t="shared" si="23"/>
        <v>0</v>
      </c>
    </row>
    <row r="154" spans="64:98" ht="18.75" hidden="1" customHeight="1">
      <c r="BL154" s="7">
        <f t="shared" si="24"/>
        <v>0</v>
      </c>
      <c r="CR154" s="20">
        <f t="shared" si="25"/>
        <v>0</v>
      </c>
      <c r="CS154" s="21">
        <v>44393</v>
      </c>
      <c r="CT154" s="19">
        <f t="shared" si="23"/>
        <v>0</v>
      </c>
    </row>
    <row r="155" spans="64:98" ht="18.75" hidden="1" customHeight="1">
      <c r="CR155" s="20">
        <f t="shared" si="25"/>
        <v>0</v>
      </c>
      <c r="CS155" s="21">
        <v>44400</v>
      </c>
      <c r="CT155" s="19">
        <f t="shared" si="23"/>
        <v>0</v>
      </c>
    </row>
    <row r="156" spans="64:98" ht="18.75" hidden="1" customHeight="1">
      <c r="CR156" s="20">
        <f t="shared" si="25"/>
        <v>0</v>
      </c>
      <c r="CS156" s="21">
        <v>44407</v>
      </c>
      <c r="CT156" s="19">
        <f t="shared" si="23"/>
        <v>0</v>
      </c>
    </row>
    <row r="157" spans="64:98" ht="18.75" hidden="1" customHeight="1">
      <c r="CR157" s="20">
        <f t="shared" si="25"/>
        <v>0</v>
      </c>
      <c r="CS157" s="21">
        <v>44414</v>
      </c>
      <c r="CT157" s="19">
        <f t="shared" si="23"/>
        <v>0</v>
      </c>
    </row>
    <row r="158" spans="64:98" ht="18.75" hidden="1" customHeight="1">
      <c r="CR158" s="20">
        <f t="shared" si="25"/>
        <v>0</v>
      </c>
      <c r="CS158" s="21">
        <v>44421</v>
      </c>
      <c r="CT158" s="19">
        <f t="shared" si="23"/>
        <v>0</v>
      </c>
    </row>
    <row r="159" spans="64:98" ht="18.75" hidden="1" customHeight="1">
      <c r="CR159" s="20">
        <f t="shared" si="25"/>
        <v>0</v>
      </c>
      <c r="CS159" s="21">
        <v>44428</v>
      </c>
      <c r="CT159" s="19">
        <f t="shared" si="23"/>
        <v>0</v>
      </c>
    </row>
    <row r="160" spans="64:98" ht="18.75" hidden="1" customHeight="1">
      <c r="CR160" s="20">
        <f t="shared" si="25"/>
        <v>0</v>
      </c>
      <c r="CS160" s="21">
        <v>44435</v>
      </c>
      <c r="CT160" s="19">
        <f t="shared" si="23"/>
        <v>0</v>
      </c>
    </row>
    <row r="161" spans="96:98" ht="18.75" hidden="1" customHeight="1">
      <c r="CR161" s="20">
        <f t="shared" si="25"/>
        <v>0</v>
      </c>
      <c r="CS161" s="21">
        <v>44442</v>
      </c>
      <c r="CT161" s="19">
        <f t="shared" si="23"/>
        <v>0</v>
      </c>
    </row>
    <row r="162" spans="96:98" ht="18.75" hidden="1" customHeight="1">
      <c r="CR162" s="20">
        <f t="shared" si="25"/>
        <v>0</v>
      </c>
      <c r="CS162" s="21">
        <v>44449</v>
      </c>
      <c r="CT162" s="19">
        <f t="shared" si="23"/>
        <v>0</v>
      </c>
    </row>
    <row r="163" spans="96:98" ht="18.75" hidden="1" customHeight="1">
      <c r="CR163" s="20">
        <f t="shared" si="25"/>
        <v>0</v>
      </c>
      <c r="CS163" s="21">
        <v>44456</v>
      </c>
      <c r="CT163" s="19">
        <f t="shared" si="23"/>
        <v>0</v>
      </c>
    </row>
    <row r="164" spans="96:98" ht="18.75" hidden="1" customHeight="1">
      <c r="CR164" s="20">
        <f t="shared" si="25"/>
        <v>0</v>
      </c>
      <c r="CS164" s="21">
        <v>44463</v>
      </c>
      <c r="CT164" s="19">
        <f t="shared" si="23"/>
        <v>0</v>
      </c>
    </row>
    <row r="165" spans="96:98" ht="18.75" hidden="1" customHeight="1">
      <c r="CR165" s="20">
        <f t="shared" si="25"/>
        <v>0</v>
      </c>
      <c r="CS165" s="21">
        <v>44470</v>
      </c>
      <c r="CT165" s="19">
        <f t="shared" si="23"/>
        <v>0</v>
      </c>
    </row>
    <row r="166" spans="96:98" ht="18.75" hidden="1" customHeight="1">
      <c r="CR166" s="20">
        <f t="shared" si="25"/>
        <v>0</v>
      </c>
      <c r="CS166" s="21">
        <v>44477</v>
      </c>
      <c r="CT166" s="19">
        <f t="shared" si="23"/>
        <v>0</v>
      </c>
    </row>
    <row r="167" spans="96:98" ht="18.75" hidden="1" customHeight="1">
      <c r="CR167" s="20">
        <f t="shared" si="25"/>
        <v>0</v>
      </c>
      <c r="CS167" s="21">
        <v>44484</v>
      </c>
      <c r="CT167" s="19">
        <f t="shared" si="23"/>
        <v>0</v>
      </c>
    </row>
    <row r="168" spans="96:98" ht="18.75" hidden="1" customHeight="1">
      <c r="CR168" s="20">
        <f t="shared" si="25"/>
        <v>0</v>
      </c>
      <c r="CS168" s="21">
        <v>44491</v>
      </c>
      <c r="CT168" s="19">
        <f t="shared" si="23"/>
        <v>0</v>
      </c>
    </row>
    <row r="169" spans="96:98" ht="18.75" hidden="1" customHeight="1">
      <c r="CR169" s="20">
        <f t="shared" si="25"/>
        <v>0</v>
      </c>
      <c r="CS169" s="21">
        <v>44498</v>
      </c>
      <c r="CT169" s="19">
        <f t="shared" si="23"/>
        <v>0</v>
      </c>
    </row>
    <row r="170" spans="96:98" ht="18.75" hidden="1" customHeight="1">
      <c r="CR170" s="20">
        <f t="shared" si="25"/>
        <v>0</v>
      </c>
      <c r="CS170" s="21">
        <v>44505</v>
      </c>
      <c r="CT170" s="19">
        <f t="shared" si="23"/>
        <v>0</v>
      </c>
    </row>
    <row r="171" spans="96:98" ht="18.75" hidden="1" customHeight="1">
      <c r="CR171" s="20">
        <f t="shared" si="25"/>
        <v>0</v>
      </c>
      <c r="CS171" s="21">
        <v>44512</v>
      </c>
      <c r="CT171" s="19">
        <f t="shared" si="23"/>
        <v>0</v>
      </c>
    </row>
    <row r="172" spans="96:98" ht="18.75" hidden="1" customHeight="1">
      <c r="CR172" s="20">
        <f t="shared" si="25"/>
        <v>0</v>
      </c>
      <c r="CS172" s="21">
        <v>44519</v>
      </c>
      <c r="CT172" s="19">
        <f t="shared" si="23"/>
        <v>0</v>
      </c>
    </row>
    <row r="173" spans="96:98" ht="18.75" hidden="1" customHeight="1">
      <c r="CR173" s="20">
        <f t="shared" si="25"/>
        <v>0</v>
      </c>
      <c r="CS173" s="21">
        <v>44526</v>
      </c>
      <c r="CT173" s="19">
        <f t="shared" si="23"/>
        <v>0</v>
      </c>
    </row>
    <row r="174" spans="96:98" ht="18.75" hidden="1" customHeight="1">
      <c r="CR174" s="20">
        <f t="shared" si="25"/>
        <v>0</v>
      </c>
      <c r="CS174" s="21">
        <v>44533</v>
      </c>
      <c r="CT174" s="19">
        <f t="shared" si="23"/>
        <v>0</v>
      </c>
    </row>
    <row r="175" spans="96:98" ht="18.75" hidden="1" customHeight="1">
      <c r="CR175" s="20">
        <f t="shared" si="25"/>
        <v>0</v>
      </c>
      <c r="CS175" s="21">
        <v>44540</v>
      </c>
      <c r="CT175" s="19">
        <f t="shared" si="23"/>
        <v>0</v>
      </c>
    </row>
    <row r="176" spans="96:98" ht="18.75" hidden="1" customHeight="1">
      <c r="CR176" s="20">
        <f t="shared" si="25"/>
        <v>0</v>
      </c>
      <c r="CS176" s="21">
        <v>44547</v>
      </c>
      <c r="CT176" s="19">
        <f t="shared" si="23"/>
        <v>0</v>
      </c>
    </row>
    <row r="177" spans="96:98" ht="18.75" hidden="1" customHeight="1">
      <c r="CR177" s="20">
        <f t="shared" si="25"/>
        <v>0</v>
      </c>
      <c r="CS177" s="21">
        <v>44554</v>
      </c>
      <c r="CT177" s="19">
        <f t="shared" si="23"/>
        <v>0</v>
      </c>
    </row>
    <row r="178" spans="96:98" ht="18.75" hidden="1" customHeight="1">
      <c r="CR178" s="20">
        <f t="shared" si="25"/>
        <v>0</v>
      </c>
      <c r="CS178" s="21">
        <v>44561</v>
      </c>
      <c r="CT178" s="19">
        <f t="shared" si="23"/>
        <v>0</v>
      </c>
    </row>
    <row r="179" spans="96:98" ht="18.75" hidden="1" customHeight="1">
      <c r="CR179" s="20">
        <f t="shared" si="25"/>
        <v>0</v>
      </c>
      <c r="CS179" s="21">
        <v>44568</v>
      </c>
      <c r="CT179" s="19">
        <f t="shared" si="23"/>
        <v>0</v>
      </c>
    </row>
    <row r="180" spans="96:98" ht="18.75" hidden="1" customHeight="1">
      <c r="CR180" s="20">
        <f t="shared" si="25"/>
        <v>0</v>
      </c>
      <c r="CS180" s="21">
        <v>44575</v>
      </c>
      <c r="CT180" s="19">
        <f t="shared" si="23"/>
        <v>0</v>
      </c>
    </row>
    <row r="181" spans="96:98" ht="18.75" hidden="1" customHeight="1">
      <c r="CR181" s="20">
        <f t="shared" si="25"/>
        <v>0</v>
      </c>
      <c r="CS181" s="21">
        <v>44582</v>
      </c>
      <c r="CT181" s="19">
        <f t="shared" si="23"/>
        <v>0</v>
      </c>
    </row>
    <row r="182" spans="96:98" ht="18.75" hidden="1" customHeight="1">
      <c r="CR182" s="20">
        <f t="shared" si="25"/>
        <v>0</v>
      </c>
      <c r="CS182" s="21">
        <v>44589</v>
      </c>
      <c r="CT182" s="19">
        <f t="shared" si="23"/>
        <v>0</v>
      </c>
    </row>
    <row r="183" spans="96:98" ht="18.75" hidden="1" customHeight="1">
      <c r="CR183" s="20">
        <f t="shared" si="25"/>
        <v>0</v>
      </c>
      <c r="CS183" s="21">
        <v>44596</v>
      </c>
      <c r="CT183" s="19">
        <f t="shared" si="23"/>
        <v>0</v>
      </c>
    </row>
    <row r="184" spans="96:98" ht="18.75" hidden="1" customHeight="1">
      <c r="CR184" s="20">
        <f t="shared" si="25"/>
        <v>0</v>
      </c>
      <c r="CS184" s="21">
        <v>44603</v>
      </c>
      <c r="CT184" s="19">
        <f t="shared" si="23"/>
        <v>0</v>
      </c>
    </row>
    <row r="185" spans="96:98" ht="18.75" hidden="1" customHeight="1">
      <c r="CR185" s="20">
        <f t="shared" si="25"/>
        <v>0</v>
      </c>
      <c r="CS185" s="21">
        <v>44610</v>
      </c>
      <c r="CT185" s="19">
        <f t="shared" si="23"/>
        <v>0</v>
      </c>
    </row>
    <row r="186" spans="96:98" ht="18.75" hidden="1" customHeight="1">
      <c r="CR186" s="20">
        <f t="shared" si="25"/>
        <v>0</v>
      </c>
      <c r="CS186" s="21">
        <v>44617</v>
      </c>
      <c r="CT186" s="19">
        <f t="shared" si="23"/>
        <v>0</v>
      </c>
    </row>
    <row r="187" spans="96:98" ht="18.75" hidden="1" customHeight="1">
      <c r="CR187" s="20">
        <f t="shared" si="25"/>
        <v>0</v>
      </c>
      <c r="CS187" s="21">
        <v>44624</v>
      </c>
      <c r="CT187" s="19">
        <f t="shared" si="23"/>
        <v>0</v>
      </c>
    </row>
    <row r="188" spans="96:98" ht="18.75" hidden="1" customHeight="1">
      <c r="CR188" s="20">
        <f t="shared" si="25"/>
        <v>0</v>
      </c>
      <c r="CS188" s="21">
        <v>44631</v>
      </c>
      <c r="CT188" s="19">
        <f t="shared" si="23"/>
        <v>0</v>
      </c>
    </row>
    <row r="189" spans="96:98" ht="18.75" hidden="1" customHeight="1">
      <c r="CR189" s="20">
        <f t="shared" si="25"/>
        <v>0</v>
      </c>
      <c r="CS189" s="21">
        <v>44638</v>
      </c>
      <c r="CT189" s="19">
        <f t="shared" si="23"/>
        <v>0</v>
      </c>
    </row>
    <row r="190" spans="96:98" ht="18.75" hidden="1" customHeight="1">
      <c r="CR190" s="20">
        <f t="shared" si="25"/>
        <v>0</v>
      </c>
      <c r="CS190" s="21">
        <v>44645</v>
      </c>
      <c r="CT190" s="19">
        <f t="shared" si="23"/>
        <v>0</v>
      </c>
    </row>
    <row r="191" spans="96:98" ht="18.75" hidden="1" customHeight="1">
      <c r="CR191" s="20">
        <f t="shared" si="25"/>
        <v>0</v>
      </c>
      <c r="CS191" s="21">
        <v>44652</v>
      </c>
      <c r="CT191" s="19">
        <f t="shared" si="23"/>
        <v>0</v>
      </c>
    </row>
    <row r="192" spans="96:98" ht="18.75" hidden="1" customHeight="1">
      <c r="CR192" s="20">
        <f t="shared" si="25"/>
        <v>0</v>
      </c>
      <c r="CS192" s="21">
        <v>44659</v>
      </c>
      <c r="CT192" s="19">
        <f t="shared" si="23"/>
        <v>0</v>
      </c>
    </row>
    <row r="193" spans="96:98" ht="18.75" hidden="1" customHeight="1">
      <c r="CR193" s="20">
        <f t="shared" si="25"/>
        <v>0</v>
      </c>
      <c r="CS193" s="21">
        <v>44666</v>
      </c>
      <c r="CT193" s="19">
        <f t="shared" si="23"/>
        <v>0</v>
      </c>
    </row>
    <row r="194" spans="96:98" ht="18.75" hidden="1" customHeight="1">
      <c r="CR194" s="20">
        <f t="shared" si="25"/>
        <v>0</v>
      </c>
      <c r="CS194" s="21">
        <v>44673</v>
      </c>
      <c r="CT194" s="19">
        <f t="shared" si="23"/>
        <v>0</v>
      </c>
    </row>
    <row r="195" spans="96:98" ht="18.75" hidden="1" customHeight="1">
      <c r="CR195" s="20">
        <f t="shared" si="25"/>
        <v>0</v>
      </c>
      <c r="CS195" s="21">
        <v>44680</v>
      </c>
      <c r="CT195" s="19">
        <f t="shared" si="23"/>
        <v>0</v>
      </c>
    </row>
    <row r="196" spans="96:98" ht="18.75" hidden="1" customHeight="1">
      <c r="CR196" s="20">
        <f t="shared" si="25"/>
        <v>0</v>
      </c>
      <c r="CS196" s="21">
        <v>44687</v>
      </c>
      <c r="CT196" s="19">
        <f t="shared" si="23"/>
        <v>0</v>
      </c>
    </row>
    <row r="197" spans="96:98" ht="18.75" hidden="1" customHeight="1">
      <c r="CR197" s="20">
        <f t="shared" si="25"/>
        <v>0</v>
      </c>
      <c r="CS197" s="21">
        <v>44694</v>
      </c>
      <c r="CT197" s="19">
        <f t="shared" si="23"/>
        <v>0</v>
      </c>
    </row>
    <row r="198" spans="96:98" ht="18.75" hidden="1" customHeight="1">
      <c r="CR198" s="20">
        <f t="shared" si="25"/>
        <v>0</v>
      </c>
      <c r="CS198" s="21">
        <v>44701</v>
      </c>
      <c r="CT198" s="19">
        <f t="shared" si="23"/>
        <v>0</v>
      </c>
    </row>
    <row r="199" spans="96:98" ht="18.75" hidden="1" customHeight="1">
      <c r="CR199" s="20">
        <f t="shared" si="25"/>
        <v>0</v>
      </c>
      <c r="CS199" s="21">
        <v>44708</v>
      </c>
      <c r="CT199" s="19">
        <f t="shared" si="23"/>
        <v>0</v>
      </c>
    </row>
    <row r="200" spans="96:98" ht="18.75" hidden="1" customHeight="1">
      <c r="CR200" s="20">
        <f t="shared" si="25"/>
        <v>0</v>
      </c>
      <c r="CS200" s="21">
        <v>44715</v>
      </c>
      <c r="CT200" s="19">
        <f t="shared" si="23"/>
        <v>0</v>
      </c>
    </row>
    <row r="201" spans="96:98" ht="18.75" hidden="1" customHeight="1">
      <c r="CR201" s="20">
        <f t="shared" si="25"/>
        <v>0</v>
      </c>
      <c r="CS201" s="21">
        <v>44722</v>
      </c>
      <c r="CT201" s="19">
        <f t="shared" si="23"/>
        <v>0</v>
      </c>
    </row>
    <row r="202" spans="96:98" ht="18.75" hidden="1" customHeight="1">
      <c r="CR202" s="20">
        <f t="shared" si="25"/>
        <v>0</v>
      </c>
      <c r="CS202" s="21">
        <v>44729</v>
      </c>
      <c r="CT202" s="19">
        <f t="shared" si="23"/>
        <v>0</v>
      </c>
    </row>
    <row r="203" spans="96:98" ht="18.75" hidden="1" customHeight="1">
      <c r="CR203" s="20">
        <f t="shared" si="25"/>
        <v>0</v>
      </c>
      <c r="CS203" s="21">
        <v>44736</v>
      </c>
      <c r="CT203" s="19">
        <f t="shared" si="23"/>
        <v>0</v>
      </c>
    </row>
    <row r="204" spans="96:98" ht="18.75" hidden="1" customHeight="1">
      <c r="CR204" s="20">
        <f t="shared" si="25"/>
        <v>0</v>
      </c>
      <c r="CS204" s="21">
        <v>44743</v>
      </c>
      <c r="CT204" s="19">
        <f t="shared" si="23"/>
        <v>0</v>
      </c>
    </row>
    <row r="205" spans="96:98" ht="18.75" hidden="1" customHeight="1">
      <c r="CR205" s="20">
        <f t="shared" si="25"/>
        <v>0</v>
      </c>
      <c r="CS205" s="21">
        <v>44750</v>
      </c>
      <c r="CT205" s="19">
        <f t="shared" si="23"/>
        <v>0</v>
      </c>
    </row>
    <row r="206" spans="96:98" ht="18.75" hidden="1" customHeight="1">
      <c r="CR206" s="20">
        <f t="shared" si="25"/>
        <v>0</v>
      </c>
      <c r="CS206" s="21">
        <v>44757</v>
      </c>
      <c r="CT206" s="19">
        <f t="shared" si="23"/>
        <v>0</v>
      </c>
    </row>
    <row r="207" spans="96:98" ht="18.75" hidden="1" customHeight="1">
      <c r="CR207" s="20">
        <f t="shared" si="25"/>
        <v>0</v>
      </c>
      <c r="CS207" s="21">
        <v>44764</v>
      </c>
      <c r="CT207" s="19">
        <f t="shared" si="23"/>
        <v>0</v>
      </c>
    </row>
    <row r="208" spans="96:98" ht="18.75" hidden="1" customHeight="1">
      <c r="CR208" s="20">
        <f t="shared" si="25"/>
        <v>0</v>
      </c>
      <c r="CS208" s="21">
        <v>44771</v>
      </c>
      <c r="CT208" s="19">
        <f t="shared" si="23"/>
        <v>0</v>
      </c>
    </row>
    <row r="209" spans="96:98" ht="18.75" hidden="1" customHeight="1">
      <c r="CR209" s="20">
        <f t="shared" si="25"/>
        <v>0</v>
      </c>
      <c r="CS209" s="21">
        <v>44778</v>
      </c>
      <c r="CT209" s="19">
        <f t="shared" si="23"/>
        <v>0</v>
      </c>
    </row>
    <row r="210" spans="96:98" ht="18.75" hidden="1" customHeight="1">
      <c r="CR210" s="20">
        <f t="shared" si="25"/>
        <v>0</v>
      </c>
      <c r="CS210" s="21">
        <v>44785</v>
      </c>
      <c r="CT210" s="19">
        <f t="shared" si="23"/>
        <v>0</v>
      </c>
    </row>
    <row r="211" spans="96:98" ht="18.75" hidden="1" customHeight="1">
      <c r="CR211" s="20">
        <f t="shared" si="25"/>
        <v>0</v>
      </c>
      <c r="CS211" s="21">
        <v>44792</v>
      </c>
      <c r="CT211" s="19">
        <f t="shared" si="23"/>
        <v>0</v>
      </c>
    </row>
    <row r="212" spans="96:98" ht="18.75" hidden="1" customHeight="1">
      <c r="CR212" s="20">
        <f t="shared" si="25"/>
        <v>0</v>
      </c>
      <c r="CS212" s="21">
        <v>44799</v>
      </c>
      <c r="CT212" s="19">
        <f t="shared" si="23"/>
        <v>0</v>
      </c>
    </row>
    <row r="213" spans="96:98" ht="18.75" hidden="1" customHeight="1">
      <c r="CR213" s="20">
        <f t="shared" si="25"/>
        <v>0</v>
      </c>
      <c r="CS213" s="21">
        <v>44806</v>
      </c>
      <c r="CT213" s="19">
        <f t="shared" si="23"/>
        <v>0</v>
      </c>
    </row>
    <row r="214" spans="96:98" ht="18.75" hidden="1" customHeight="1">
      <c r="CR214" s="20">
        <f t="shared" si="25"/>
        <v>0</v>
      </c>
      <c r="CS214" s="21">
        <v>44813</v>
      </c>
      <c r="CT214" s="19">
        <f t="shared" ref="CT214:CT277" si="26">IF(CR214=CS214,2,0)</f>
        <v>0</v>
      </c>
    </row>
    <row r="215" spans="96:98" ht="18.75" hidden="1" customHeight="1">
      <c r="CR215" s="20">
        <f t="shared" ref="CR215:CR278" si="27">CR214</f>
        <v>0</v>
      </c>
      <c r="CS215" s="21">
        <v>44820</v>
      </c>
      <c r="CT215" s="19">
        <f t="shared" si="26"/>
        <v>0</v>
      </c>
    </row>
    <row r="216" spans="96:98" ht="18.75" hidden="1" customHeight="1">
      <c r="CR216" s="20">
        <f t="shared" si="27"/>
        <v>0</v>
      </c>
      <c r="CS216" s="21">
        <v>44827</v>
      </c>
      <c r="CT216" s="19">
        <f t="shared" si="26"/>
        <v>0</v>
      </c>
    </row>
    <row r="217" spans="96:98" ht="18.75" hidden="1" customHeight="1">
      <c r="CR217" s="20">
        <f t="shared" si="27"/>
        <v>0</v>
      </c>
      <c r="CS217" s="21">
        <v>44834</v>
      </c>
      <c r="CT217" s="19">
        <f t="shared" si="26"/>
        <v>0</v>
      </c>
    </row>
    <row r="218" spans="96:98" ht="18.75" hidden="1" customHeight="1">
      <c r="CR218" s="20">
        <f t="shared" si="27"/>
        <v>0</v>
      </c>
      <c r="CS218" s="21">
        <v>44841</v>
      </c>
      <c r="CT218" s="19">
        <f t="shared" si="26"/>
        <v>0</v>
      </c>
    </row>
    <row r="219" spans="96:98" ht="18.75" hidden="1" customHeight="1">
      <c r="CR219" s="20">
        <f t="shared" si="27"/>
        <v>0</v>
      </c>
      <c r="CS219" s="21">
        <v>44848</v>
      </c>
      <c r="CT219" s="19">
        <f t="shared" si="26"/>
        <v>0</v>
      </c>
    </row>
    <row r="220" spans="96:98" ht="18.75" hidden="1" customHeight="1">
      <c r="CR220" s="20">
        <f t="shared" si="27"/>
        <v>0</v>
      </c>
      <c r="CS220" s="21">
        <v>44855</v>
      </c>
      <c r="CT220" s="19">
        <f t="shared" si="26"/>
        <v>0</v>
      </c>
    </row>
    <row r="221" spans="96:98" ht="18.75" hidden="1" customHeight="1">
      <c r="CR221" s="20">
        <f t="shared" si="27"/>
        <v>0</v>
      </c>
      <c r="CS221" s="21">
        <v>44862</v>
      </c>
      <c r="CT221" s="19">
        <f t="shared" si="26"/>
        <v>0</v>
      </c>
    </row>
    <row r="222" spans="96:98" ht="18.75" hidden="1" customHeight="1">
      <c r="CR222" s="20">
        <f t="shared" si="27"/>
        <v>0</v>
      </c>
      <c r="CS222" s="21">
        <v>44869</v>
      </c>
      <c r="CT222" s="19">
        <f t="shared" si="26"/>
        <v>0</v>
      </c>
    </row>
    <row r="223" spans="96:98" ht="18.75" hidden="1" customHeight="1">
      <c r="CR223" s="20">
        <f t="shared" si="27"/>
        <v>0</v>
      </c>
      <c r="CS223" s="21">
        <v>44876</v>
      </c>
      <c r="CT223" s="19">
        <f t="shared" si="26"/>
        <v>0</v>
      </c>
    </row>
    <row r="224" spans="96:98" ht="18.75" hidden="1" customHeight="1">
      <c r="CR224" s="20">
        <f t="shared" si="27"/>
        <v>0</v>
      </c>
      <c r="CS224" s="21">
        <v>44883</v>
      </c>
      <c r="CT224" s="19">
        <f t="shared" si="26"/>
        <v>0</v>
      </c>
    </row>
    <row r="225" spans="96:98" ht="18.75" hidden="1" customHeight="1">
      <c r="CR225" s="20">
        <f t="shared" si="27"/>
        <v>0</v>
      </c>
      <c r="CS225" s="21">
        <v>44890</v>
      </c>
      <c r="CT225" s="19">
        <f t="shared" si="26"/>
        <v>0</v>
      </c>
    </row>
    <row r="226" spans="96:98" ht="18.75" hidden="1" customHeight="1">
      <c r="CR226" s="20">
        <f t="shared" si="27"/>
        <v>0</v>
      </c>
      <c r="CS226" s="21">
        <v>44897</v>
      </c>
      <c r="CT226" s="19">
        <f t="shared" si="26"/>
        <v>0</v>
      </c>
    </row>
    <row r="227" spans="96:98" ht="18.75" hidden="1" customHeight="1">
      <c r="CR227" s="20">
        <f t="shared" si="27"/>
        <v>0</v>
      </c>
      <c r="CS227" s="21">
        <v>44904</v>
      </c>
      <c r="CT227" s="19">
        <f t="shared" si="26"/>
        <v>0</v>
      </c>
    </row>
    <row r="228" spans="96:98" ht="18.75" hidden="1" customHeight="1">
      <c r="CR228" s="20">
        <f t="shared" si="27"/>
        <v>0</v>
      </c>
      <c r="CS228" s="21">
        <v>44911</v>
      </c>
      <c r="CT228" s="19">
        <f t="shared" si="26"/>
        <v>0</v>
      </c>
    </row>
    <row r="229" spans="96:98" ht="18.75" hidden="1" customHeight="1">
      <c r="CR229" s="20">
        <f t="shared" si="27"/>
        <v>0</v>
      </c>
      <c r="CS229" s="21">
        <v>44918</v>
      </c>
      <c r="CT229" s="19">
        <f t="shared" si="26"/>
        <v>0</v>
      </c>
    </row>
    <row r="230" spans="96:98" ht="18.75" hidden="1" customHeight="1">
      <c r="CR230" s="20">
        <f t="shared" si="27"/>
        <v>0</v>
      </c>
      <c r="CS230" s="21">
        <v>44925</v>
      </c>
      <c r="CT230" s="19">
        <f t="shared" si="26"/>
        <v>0</v>
      </c>
    </row>
    <row r="231" spans="96:98" ht="18.75" hidden="1" customHeight="1">
      <c r="CR231" s="20">
        <f t="shared" si="27"/>
        <v>0</v>
      </c>
      <c r="CS231" s="21">
        <v>44932</v>
      </c>
      <c r="CT231" s="19">
        <f t="shared" si="26"/>
        <v>0</v>
      </c>
    </row>
    <row r="232" spans="96:98" ht="18.75" hidden="1" customHeight="1">
      <c r="CR232" s="20">
        <f t="shared" si="27"/>
        <v>0</v>
      </c>
      <c r="CS232" s="21">
        <v>44939</v>
      </c>
      <c r="CT232" s="19">
        <f t="shared" si="26"/>
        <v>0</v>
      </c>
    </row>
    <row r="233" spans="96:98" ht="18.75" hidden="1" customHeight="1">
      <c r="CR233" s="20">
        <f t="shared" si="27"/>
        <v>0</v>
      </c>
      <c r="CS233" s="21">
        <v>44946</v>
      </c>
      <c r="CT233" s="19">
        <f t="shared" si="26"/>
        <v>0</v>
      </c>
    </row>
    <row r="234" spans="96:98" ht="18.75" hidden="1" customHeight="1">
      <c r="CR234" s="20">
        <f t="shared" si="27"/>
        <v>0</v>
      </c>
      <c r="CS234" s="21">
        <v>44953</v>
      </c>
      <c r="CT234" s="19">
        <f t="shared" si="26"/>
        <v>0</v>
      </c>
    </row>
    <row r="235" spans="96:98" ht="18.75" hidden="1" customHeight="1">
      <c r="CR235" s="20">
        <f t="shared" si="27"/>
        <v>0</v>
      </c>
      <c r="CS235" s="21">
        <v>44960</v>
      </c>
      <c r="CT235" s="19">
        <f t="shared" si="26"/>
        <v>0</v>
      </c>
    </row>
    <row r="236" spans="96:98" ht="18.75" hidden="1" customHeight="1">
      <c r="CR236" s="20">
        <f t="shared" si="27"/>
        <v>0</v>
      </c>
      <c r="CS236" s="21">
        <v>44967</v>
      </c>
      <c r="CT236" s="19">
        <f t="shared" si="26"/>
        <v>0</v>
      </c>
    </row>
    <row r="237" spans="96:98" ht="18.75" hidden="1" customHeight="1">
      <c r="CR237" s="20">
        <f t="shared" si="27"/>
        <v>0</v>
      </c>
      <c r="CS237" s="21">
        <v>44974</v>
      </c>
      <c r="CT237" s="19">
        <f t="shared" si="26"/>
        <v>0</v>
      </c>
    </row>
    <row r="238" spans="96:98" ht="18.75" hidden="1" customHeight="1">
      <c r="CR238" s="20">
        <f t="shared" si="27"/>
        <v>0</v>
      </c>
      <c r="CS238" s="21">
        <v>44981</v>
      </c>
      <c r="CT238" s="19">
        <f t="shared" si="26"/>
        <v>0</v>
      </c>
    </row>
    <row r="239" spans="96:98" ht="18.75" hidden="1" customHeight="1">
      <c r="CR239" s="20">
        <f t="shared" si="27"/>
        <v>0</v>
      </c>
      <c r="CS239" s="21">
        <v>44988</v>
      </c>
      <c r="CT239" s="19">
        <f t="shared" si="26"/>
        <v>0</v>
      </c>
    </row>
    <row r="240" spans="96:98" ht="18.75" hidden="1" customHeight="1">
      <c r="CR240" s="20">
        <f t="shared" si="27"/>
        <v>0</v>
      </c>
      <c r="CS240" s="21">
        <v>44995</v>
      </c>
      <c r="CT240" s="19">
        <f t="shared" si="26"/>
        <v>0</v>
      </c>
    </row>
    <row r="241" spans="96:98" ht="18.75" hidden="1" customHeight="1">
      <c r="CR241" s="20">
        <f t="shared" si="27"/>
        <v>0</v>
      </c>
      <c r="CS241" s="21">
        <v>45002</v>
      </c>
      <c r="CT241" s="19">
        <f t="shared" si="26"/>
        <v>0</v>
      </c>
    </row>
    <row r="242" spans="96:98" ht="18.75" hidden="1" customHeight="1">
      <c r="CR242" s="20">
        <f t="shared" si="27"/>
        <v>0</v>
      </c>
      <c r="CS242" s="21">
        <v>45009</v>
      </c>
      <c r="CT242" s="19">
        <f t="shared" si="26"/>
        <v>0</v>
      </c>
    </row>
    <row r="243" spans="96:98" ht="18.75" hidden="1" customHeight="1">
      <c r="CR243" s="20">
        <f t="shared" si="27"/>
        <v>0</v>
      </c>
      <c r="CS243" s="21">
        <v>45016</v>
      </c>
      <c r="CT243" s="19">
        <f t="shared" si="26"/>
        <v>0</v>
      </c>
    </row>
    <row r="244" spans="96:98" ht="18.75" hidden="1" customHeight="1">
      <c r="CR244" s="20">
        <f t="shared" si="27"/>
        <v>0</v>
      </c>
      <c r="CS244" s="21">
        <v>45023</v>
      </c>
      <c r="CT244" s="19">
        <f t="shared" si="26"/>
        <v>0</v>
      </c>
    </row>
    <row r="245" spans="96:98" ht="18.75" hidden="1" customHeight="1">
      <c r="CR245" s="20">
        <f t="shared" si="27"/>
        <v>0</v>
      </c>
      <c r="CS245" s="21">
        <v>45030</v>
      </c>
      <c r="CT245" s="19">
        <f t="shared" si="26"/>
        <v>0</v>
      </c>
    </row>
    <row r="246" spans="96:98" ht="18.75" hidden="1" customHeight="1">
      <c r="CR246" s="20">
        <f t="shared" si="27"/>
        <v>0</v>
      </c>
      <c r="CS246" s="21">
        <v>45037</v>
      </c>
      <c r="CT246" s="19">
        <f t="shared" si="26"/>
        <v>0</v>
      </c>
    </row>
    <row r="247" spans="96:98" ht="18.75" hidden="1" customHeight="1">
      <c r="CR247" s="20">
        <f t="shared" si="27"/>
        <v>0</v>
      </c>
      <c r="CS247" s="21">
        <v>45044</v>
      </c>
      <c r="CT247" s="19">
        <f t="shared" si="26"/>
        <v>0</v>
      </c>
    </row>
    <row r="248" spans="96:98" ht="18.75" hidden="1" customHeight="1">
      <c r="CR248" s="20">
        <f t="shared" si="27"/>
        <v>0</v>
      </c>
      <c r="CS248" s="21">
        <v>45051</v>
      </c>
      <c r="CT248" s="19">
        <f t="shared" si="26"/>
        <v>0</v>
      </c>
    </row>
    <row r="249" spans="96:98" ht="18.75" hidden="1" customHeight="1">
      <c r="CR249" s="20">
        <f t="shared" si="27"/>
        <v>0</v>
      </c>
      <c r="CS249" s="21">
        <v>45058</v>
      </c>
      <c r="CT249" s="19">
        <f t="shared" si="26"/>
        <v>0</v>
      </c>
    </row>
    <row r="250" spans="96:98" ht="18.75" hidden="1" customHeight="1">
      <c r="CR250" s="20">
        <f t="shared" si="27"/>
        <v>0</v>
      </c>
      <c r="CS250" s="21">
        <v>45065</v>
      </c>
      <c r="CT250" s="19">
        <f t="shared" si="26"/>
        <v>0</v>
      </c>
    </row>
    <row r="251" spans="96:98" ht="18.75" hidden="1" customHeight="1">
      <c r="CR251" s="20">
        <f t="shared" si="27"/>
        <v>0</v>
      </c>
      <c r="CS251" s="21">
        <v>45072</v>
      </c>
      <c r="CT251" s="19">
        <f t="shared" si="26"/>
        <v>0</v>
      </c>
    </row>
    <row r="252" spans="96:98" ht="18.75" hidden="1" customHeight="1">
      <c r="CR252" s="20">
        <f t="shared" si="27"/>
        <v>0</v>
      </c>
      <c r="CS252" s="21">
        <v>45079</v>
      </c>
      <c r="CT252" s="19">
        <f t="shared" si="26"/>
        <v>0</v>
      </c>
    </row>
    <row r="253" spans="96:98" ht="18.75" hidden="1" customHeight="1">
      <c r="CR253" s="20">
        <f t="shared" si="27"/>
        <v>0</v>
      </c>
      <c r="CS253" s="21">
        <v>45086</v>
      </c>
      <c r="CT253" s="19">
        <f t="shared" si="26"/>
        <v>0</v>
      </c>
    </row>
    <row r="254" spans="96:98" ht="18.75" hidden="1" customHeight="1">
      <c r="CR254" s="20">
        <f t="shared" si="27"/>
        <v>0</v>
      </c>
      <c r="CS254" s="21">
        <v>45093</v>
      </c>
      <c r="CT254" s="19">
        <f t="shared" si="26"/>
        <v>0</v>
      </c>
    </row>
    <row r="255" spans="96:98" ht="18.75" hidden="1" customHeight="1">
      <c r="CR255" s="20">
        <f t="shared" si="27"/>
        <v>0</v>
      </c>
      <c r="CS255" s="21">
        <v>45100</v>
      </c>
      <c r="CT255" s="19">
        <f t="shared" si="26"/>
        <v>0</v>
      </c>
    </row>
    <row r="256" spans="96:98" ht="18.75" hidden="1" customHeight="1">
      <c r="CR256" s="20">
        <f t="shared" si="27"/>
        <v>0</v>
      </c>
      <c r="CS256" s="21">
        <v>45107</v>
      </c>
      <c r="CT256" s="19">
        <f t="shared" si="26"/>
        <v>0</v>
      </c>
    </row>
    <row r="257" spans="96:98" ht="18.75" hidden="1" customHeight="1">
      <c r="CR257" s="20">
        <f t="shared" si="27"/>
        <v>0</v>
      </c>
      <c r="CS257" s="21">
        <v>45114</v>
      </c>
      <c r="CT257" s="19">
        <f t="shared" si="26"/>
        <v>0</v>
      </c>
    </row>
    <row r="258" spans="96:98" ht="18.75" hidden="1" customHeight="1">
      <c r="CR258" s="20">
        <f t="shared" si="27"/>
        <v>0</v>
      </c>
      <c r="CS258" s="21">
        <v>45121</v>
      </c>
      <c r="CT258" s="19">
        <f t="shared" si="26"/>
        <v>0</v>
      </c>
    </row>
    <row r="259" spans="96:98" ht="18.75" hidden="1" customHeight="1">
      <c r="CR259" s="20">
        <f t="shared" si="27"/>
        <v>0</v>
      </c>
      <c r="CS259" s="21">
        <v>45128</v>
      </c>
      <c r="CT259" s="19">
        <f t="shared" si="26"/>
        <v>0</v>
      </c>
    </row>
    <row r="260" spans="96:98" ht="18.75" hidden="1" customHeight="1">
      <c r="CR260" s="20">
        <f t="shared" si="27"/>
        <v>0</v>
      </c>
      <c r="CS260" s="21">
        <v>45135</v>
      </c>
      <c r="CT260" s="19">
        <f t="shared" si="26"/>
        <v>0</v>
      </c>
    </row>
    <row r="261" spans="96:98" ht="18.75" hidden="1" customHeight="1">
      <c r="CR261" s="20">
        <f t="shared" si="27"/>
        <v>0</v>
      </c>
      <c r="CS261" s="21">
        <v>45142</v>
      </c>
      <c r="CT261" s="19">
        <f t="shared" si="26"/>
        <v>0</v>
      </c>
    </row>
    <row r="262" spans="96:98" ht="18.75" hidden="1" customHeight="1">
      <c r="CR262" s="20">
        <f t="shared" si="27"/>
        <v>0</v>
      </c>
      <c r="CS262" s="21">
        <v>45149</v>
      </c>
      <c r="CT262" s="19">
        <f t="shared" si="26"/>
        <v>0</v>
      </c>
    </row>
    <row r="263" spans="96:98" ht="18.75" hidden="1" customHeight="1">
      <c r="CR263" s="20">
        <f t="shared" si="27"/>
        <v>0</v>
      </c>
      <c r="CS263" s="21">
        <v>45156</v>
      </c>
      <c r="CT263" s="19">
        <f t="shared" si="26"/>
        <v>0</v>
      </c>
    </row>
    <row r="264" spans="96:98" ht="18.75" hidden="1" customHeight="1">
      <c r="CR264" s="20">
        <f t="shared" si="27"/>
        <v>0</v>
      </c>
      <c r="CS264" s="21">
        <v>45163</v>
      </c>
      <c r="CT264" s="19">
        <f t="shared" si="26"/>
        <v>0</v>
      </c>
    </row>
    <row r="265" spans="96:98" ht="18.75" hidden="1" customHeight="1">
      <c r="CR265" s="20">
        <f t="shared" si="27"/>
        <v>0</v>
      </c>
      <c r="CS265" s="21">
        <v>45170</v>
      </c>
      <c r="CT265" s="19">
        <f t="shared" si="26"/>
        <v>0</v>
      </c>
    </row>
    <row r="266" spans="96:98" ht="18.75" hidden="1" customHeight="1">
      <c r="CR266" s="20">
        <f t="shared" si="27"/>
        <v>0</v>
      </c>
      <c r="CS266" s="21">
        <v>45177</v>
      </c>
      <c r="CT266" s="19">
        <f t="shared" si="26"/>
        <v>0</v>
      </c>
    </row>
    <row r="267" spans="96:98" ht="18.75" hidden="1" customHeight="1">
      <c r="CR267" s="20">
        <f t="shared" si="27"/>
        <v>0</v>
      </c>
      <c r="CS267" s="21">
        <v>45184</v>
      </c>
      <c r="CT267" s="19">
        <f t="shared" si="26"/>
        <v>0</v>
      </c>
    </row>
    <row r="268" spans="96:98" ht="18.75" hidden="1" customHeight="1">
      <c r="CR268" s="20">
        <f t="shared" si="27"/>
        <v>0</v>
      </c>
      <c r="CS268" s="21">
        <v>45191</v>
      </c>
      <c r="CT268" s="19">
        <f t="shared" si="26"/>
        <v>0</v>
      </c>
    </row>
    <row r="269" spans="96:98" ht="18.75" hidden="1" customHeight="1">
      <c r="CR269" s="20">
        <f t="shared" si="27"/>
        <v>0</v>
      </c>
      <c r="CS269" s="21">
        <v>45198</v>
      </c>
      <c r="CT269" s="19">
        <f t="shared" si="26"/>
        <v>0</v>
      </c>
    </row>
    <row r="270" spans="96:98" ht="18.75" hidden="1" customHeight="1">
      <c r="CR270" s="20">
        <f t="shared" si="27"/>
        <v>0</v>
      </c>
      <c r="CS270" s="21">
        <v>45205</v>
      </c>
      <c r="CT270" s="19">
        <f t="shared" si="26"/>
        <v>0</v>
      </c>
    </row>
    <row r="271" spans="96:98" ht="18.75" hidden="1" customHeight="1">
      <c r="CR271" s="20">
        <f t="shared" si="27"/>
        <v>0</v>
      </c>
      <c r="CS271" s="21">
        <v>45212</v>
      </c>
      <c r="CT271" s="19">
        <f t="shared" si="26"/>
        <v>0</v>
      </c>
    </row>
    <row r="272" spans="96:98" ht="18.75" hidden="1" customHeight="1">
      <c r="CR272" s="20">
        <f t="shared" si="27"/>
        <v>0</v>
      </c>
      <c r="CS272" s="21">
        <v>45219</v>
      </c>
      <c r="CT272" s="19">
        <f t="shared" si="26"/>
        <v>0</v>
      </c>
    </row>
    <row r="273" spans="96:98" ht="18.75" hidden="1" customHeight="1">
      <c r="CR273" s="20">
        <f t="shared" si="27"/>
        <v>0</v>
      </c>
      <c r="CS273" s="21">
        <v>45226</v>
      </c>
      <c r="CT273" s="19">
        <f t="shared" si="26"/>
        <v>0</v>
      </c>
    </row>
    <row r="274" spans="96:98" ht="18.75" hidden="1" customHeight="1">
      <c r="CR274" s="20">
        <f t="shared" si="27"/>
        <v>0</v>
      </c>
      <c r="CS274" s="21">
        <v>45233</v>
      </c>
      <c r="CT274" s="19">
        <f t="shared" si="26"/>
        <v>0</v>
      </c>
    </row>
    <row r="275" spans="96:98" ht="18.75" hidden="1" customHeight="1">
      <c r="CR275" s="20">
        <f t="shared" si="27"/>
        <v>0</v>
      </c>
      <c r="CS275" s="21">
        <v>45240</v>
      </c>
      <c r="CT275" s="19">
        <f t="shared" si="26"/>
        <v>0</v>
      </c>
    </row>
    <row r="276" spans="96:98" ht="18.75" hidden="1" customHeight="1">
      <c r="CR276" s="20">
        <f t="shared" si="27"/>
        <v>0</v>
      </c>
      <c r="CS276" s="21">
        <v>45247</v>
      </c>
      <c r="CT276" s="19">
        <f t="shared" si="26"/>
        <v>0</v>
      </c>
    </row>
    <row r="277" spans="96:98" ht="18.75" hidden="1" customHeight="1">
      <c r="CR277" s="20">
        <f t="shared" si="27"/>
        <v>0</v>
      </c>
      <c r="CS277" s="21">
        <v>45254</v>
      </c>
      <c r="CT277" s="19">
        <f t="shared" si="26"/>
        <v>0</v>
      </c>
    </row>
    <row r="278" spans="96:98" ht="18.75" hidden="1" customHeight="1">
      <c r="CR278" s="20">
        <f t="shared" si="27"/>
        <v>0</v>
      </c>
      <c r="CS278" s="21">
        <v>45261</v>
      </c>
      <c r="CT278" s="19">
        <f t="shared" ref="CT278:CT341" si="28">IF(CR278=CS278,2,0)</f>
        <v>0</v>
      </c>
    </row>
    <row r="279" spans="96:98" ht="18.75" hidden="1" customHeight="1">
      <c r="CR279" s="20">
        <f t="shared" ref="CR279:CR342" si="29">CR278</f>
        <v>0</v>
      </c>
      <c r="CS279" s="21">
        <v>45268</v>
      </c>
      <c r="CT279" s="19">
        <f t="shared" si="28"/>
        <v>0</v>
      </c>
    </row>
    <row r="280" spans="96:98" ht="18.75" hidden="1" customHeight="1">
      <c r="CR280" s="20">
        <f t="shared" si="29"/>
        <v>0</v>
      </c>
      <c r="CS280" s="21">
        <v>45275</v>
      </c>
      <c r="CT280" s="19">
        <f t="shared" si="28"/>
        <v>0</v>
      </c>
    </row>
    <row r="281" spans="96:98" ht="18.75" hidden="1" customHeight="1">
      <c r="CR281" s="20">
        <f t="shared" si="29"/>
        <v>0</v>
      </c>
      <c r="CS281" s="21">
        <v>45282</v>
      </c>
      <c r="CT281" s="19">
        <f t="shared" si="28"/>
        <v>0</v>
      </c>
    </row>
    <row r="282" spans="96:98" ht="18.75" hidden="1" customHeight="1">
      <c r="CR282" s="20">
        <f t="shared" si="29"/>
        <v>0</v>
      </c>
      <c r="CS282" s="21">
        <v>45289</v>
      </c>
      <c r="CT282" s="19">
        <f t="shared" si="28"/>
        <v>0</v>
      </c>
    </row>
    <row r="283" spans="96:98" ht="18.75" hidden="1" customHeight="1">
      <c r="CR283" s="20">
        <f t="shared" si="29"/>
        <v>0</v>
      </c>
      <c r="CS283" s="21">
        <v>45296</v>
      </c>
      <c r="CT283" s="19">
        <f t="shared" si="28"/>
        <v>0</v>
      </c>
    </row>
    <row r="284" spans="96:98" ht="18.75" hidden="1" customHeight="1">
      <c r="CR284" s="20">
        <f t="shared" si="29"/>
        <v>0</v>
      </c>
      <c r="CS284" s="21">
        <v>45303</v>
      </c>
      <c r="CT284" s="19">
        <f t="shared" si="28"/>
        <v>0</v>
      </c>
    </row>
    <row r="285" spans="96:98" ht="18.75" hidden="1" customHeight="1">
      <c r="CR285" s="20">
        <f t="shared" si="29"/>
        <v>0</v>
      </c>
      <c r="CS285" s="21">
        <v>45310</v>
      </c>
      <c r="CT285" s="19">
        <f t="shared" si="28"/>
        <v>0</v>
      </c>
    </row>
    <row r="286" spans="96:98" ht="18.75" hidden="1" customHeight="1">
      <c r="CR286" s="20">
        <f t="shared" si="29"/>
        <v>0</v>
      </c>
      <c r="CS286" s="21">
        <v>45317</v>
      </c>
      <c r="CT286" s="19">
        <f t="shared" si="28"/>
        <v>0</v>
      </c>
    </row>
    <row r="287" spans="96:98" ht="18.75" hidden="1" customHeight="1">
      <c r="CR287" s="20">
        <f t="shared" si="29"/>
        <v>0</v>
      </c>
      <c r="CS287" s="21">
        <v>45324</v>
      </c>
      <c r="CT287" s="19">
        <f t="shared" si="28"/>
        <v>0</v>
      </c>
    </row>
    <row r="288" spans="96:98" ht="18.75" hidden="1" customHeight="1">
      <c r="CR288" s="20">
        <f t="shared" si="29"/>
        <v>0</v>
      </c>
      <c r="CS288" s="21">
        <v>45331</v>
      </c>
      <c r="CT288" s="19">
        <f t="shared" si="28"/>
        <v>0</v>
      </c>
    </row>
    <row r="289" spans="96:98" ht="18.75" hidden="1" customHeight="1">
      <c r="CR289" s="20">
        <f t="shared" si="29"/>
        <v>0</v>
      </c>
      <c r="CS289" s="21">
        <v>45338</v>
      </c>
      <c r="CT289" s="19">
        <f t="shared" si="28"/>
        <v>0</v>
      </c>
    </row>
    <row r="290" spans="96:98" ht="18.75" hidden="1" customHeight="1">
      <c r="CR290" s="20">
        <f t="shared" si="29"/>
        <v>0</v>
      </c>
      <c r="CS290" s="21">
        <v>45345</v>
      </c>
      <c r="CT290" s="19">
        <f t="shared" si="28"/>
        <v>0</v>
      </c>
    </row>
    <row r="291" spans="96:98" ht="18.75" hidden="1" customHeight="1">
      <c r="CR291" s="20">
        <f t="shared" si="29"/>
        <v>0</v>
      </c>
      <c r="CS291" s="21">
        <v>45352</v>
      </c>
      <c r="CT291" s="19">
        <f t="shared" si="28"/>
        <v>0</v>
      </c>
    </row>
    <row r="292" spans="96:98" ht="18.75" hidden="1" customHeight="1">
      <c r="CR292" s="20">
        <f t="shared" si="29"/>
        <v>0</v>
      </c>
      <c r="CS292" s="21">
        <v>45359</v>
      </c>
      <c r="CT292" s="19">
        <f t="shared" si="28"/>
        <v>0</v>
      </c>
    </row>
    <row r="293" spans="96:98" ht="18.75" hidden="1" customHeight="1">
      <c r="CR293" s="20">
        <f t="shared" si="29"/>
        <v>0</v>
      </c>
      <c r="CS293" s="21">
        <v>45366</v>
      </c>
      <c r="CT293" s="19">
        <f t="shared" si="28"/>
        <v>0</v>
      </c>
    </row>
    <row r="294" spans="96:98" ht="18.75" hidden="1" customHeight="1">
      <c r="CR294" s="20">
        <f t="shared" si="29"/>
        <v>0</v>
      </c>
      <c r="CS294" s="21">
        <v>45373</v>
      </c>
      <c r="CT294" s="19">
        <f t="shared" si="28"/>
        <v>0</v>
      </c>
    </row>
    <row r="295" spans="96:98" ht="18.75" hidden="1" customHeight="1">
      <c r="CR295" s="20">
        <f t="shared" si="29"/>
        <v>0</v>
      </c>
      <c r="CS295" s="21">
        <v>45380</v>
      </c>
      <c r="CT295" s="19">
        <f t="shared" si="28"/>
        <v>0</v>
      </c>
    </row>
    <row r="296" spans="96:98" ht="18.75" hidden="1" customHeight="1">
      <c r="CR296" s="20">
        <f t="shared" si="29"/>
        <v>0</v>
      </c>
      <c r="CS296" s="21">
        <v>45387</v>
      </c>
      <c r="CT296" s="19">
        <f t="shared" si="28"/>
        <v>0</v>
      </c>
    </row>
    <row r="297" spans="96:98" ht="18.75" hidden="1" customHeight="1">
      <c r="CR297" s="20">
        <f t="shared" si="29"/>
        <v>0</v>
      </c>
      <c r="CS297" s="21">
        <v>45394</v>
      </c>
      <c r="CT297" s="19">
        <f t="shared" si="28"/>
        <v>0</v>
      </c>
    </row>
    <row r="298" spans="96:98" ht="18.75" hidden="1" customHeight="1">
      <c r="CR298" s="20">
        <f t="shared" si="29"/>
        <v>0</v>
      </c>
      <c r="CS298" s="21">
        <v>45401</v>
      </c>
      <c r="CT298" s="19">
        <f t="shared" si="28"/>
        <v>0</v>
      </c>
    </row>
    <row r="299" spans="96:98" ht="18.75" hidden="1" customHeight="1">
      <c r="CR299" s="20">
        <f t="shared" si="29"/>
        <v>0</v>
      </c>
      <c r="CS299" s="21">
        <v>45408</v>
      </c>
      <c r="CT299" s="19">
        <f t="shared" si="28"/>
        <v>0</v>
      </c>
    </row>
    <row r="300" spans="96:98" ht="18.75" hidden="1" customHeight="1">
      <c r="CR300" s="20">
        <f t="shared" si="29"/>
        <v>0</v>
      </c>
      <c r="CS300" s="21">
        <v>45415</v>
      </c>
      <c r="CT300" s="19">
        <f t="shared" si="28"/>
        <v>0</v>
      </c>
    </row>
    <row r="301" spans="96:98" ht="18.75" hidden="1" customHeight="1">
      <c r="CR301" s="20">
        <f t="shared" si="29"/>
        <v>0</v>
      </c>
      <c r="CS301" s="21">
        <v>45422</v>
      </c>
      <c r="CT301" s="19">
        <f t="shared" si="28"/>
        <v>0</v>
      </c>
    </row>
    <row r="302" spans="96:98" ht="18.75" hidden="1" customHeight="1">
      <c r="CR302" s="20">
        <f t="shared" si="29"/>
        <v>0</v>
      </c>
      <c r="CS302" s="21">
        <v>45429</v>
      </c>
      <c r="CT302" s="19">
        <f t="shared" si="28"/>
        <v>0</v>
      </c>
    </row>
    <row r="303" spans="96:98" ht="18.75" hidden="1" customHeight="1">
      <c r="CR303" s="20">
        <f t="shared" si="29"/>
        <v>0</v>
      </c>
      <c r="CS303" s="21">
        <v>45436</v>
      </c>
      <c r="CT303" s="19">
        <f t="shared" si="28"/>
        <v>0</v>
      </c>
    </row>
    <row r="304" spans="96:98" ht="18.75" hidden="1" customHeight="1">
      <c r="CR304" s="20">
        <f t="shared" si="29"/>
        <v>0</v>
      </c>
      <c r="CS304" s="21">
        <v>45443</v>
      </c>
      <c r="CT304" s="19">
        <f t="shared" si="28"/>
        <v>0</v>
      </c>
    </row>
    <row r="305" spans="96:98" ht="18.75" hidden="1" customHeight="1">
      <c r="CR305" s="20">
        <f t="shared" si="29"/>
        <v>0</v>
      </c>
      <c r="CS305" s="21">
        <v>45450</v>
      </c>
      <c r="CT305" s="19">
        <f t="shared" si="28"/>
        <v>0</v>
      </c>
    </row>
    <row r="306" spans="96:98" ht="18.75" hidden="1" customHeight="1">
      <c r="CR306" s="20">
        <f t="shared" si="29"/>
        <v>0</v>
      </c>
      <c r="CS306" s="21">
        <v>45457</v>
      </c>
      <c r="CT306" s="19">
        <f t="shared" si="28"/>
        <v>0</v>
      </c>
    </row>
    <row r="307" spans="96:98" ht="18.75" hidden="1" customHeight="1">
      <c r="CR307" s="20">
        <f t="shared" si="29"/>
        <v>0</v>
      </c>
      <c r="CS307" s="21">
        <v>45464</v>
      </c>
      <c r="CT307" s="19">
        <f t="shared" si="28"/>
        <v>0</v>
      </c>
    </row>
    <row r="308" spans="96:98" ht="18.75" hidden="1" customHeight="1">
      <c r="CR308" s="20">
        <f t="shared" si="29"/>
        <v>0</v>
      </c>
      <c r="CS308" s="21">
        <v>45471</v>
      </c>
      <c r="CT308" s="19">
        <f t="shared" si="28"/>
        <v>0</v>
      </c>
    </row>
    <row r="309" spans="96:98" ht="18.75" hidden="1" customHeight="1">
      <c r="CR309" s="20">
        <f t="shared" si="29"/>
        <v>0</v>
      </c>
      <c r="CS309" s="21">
        <v>45478</v>
      </c>
      <c r="CT309" s="19">
        <f t="shared" si="28"/>
        <v>0</v>
      </c>
    </row>
    <row r="310" spans="96:98" ht="18.75" hidden="1" customHeight="1">
      <c r="CR310" s="20">
        <f t="shared" si="29"/>
        <v>0</v>
      </c>
      <c r="CS310" s="21">
        <v>45485</v>
      </c>
      <c r="CT310" s="19">
        <f t="shared" si="28"/>
        <v>0</v>
      </c>
    </row>
    <row r="311" spans="96:98" ht="18.75" hidden="1" customHeight="1">
      <c r="CR311" s="20">
        <f t="shared" si="29"/>
        <v>0</v>
      </c>
      <c r="CS311" s="21">
        <v>45492</v>
      </c>
      <c r="CT311" s="19">
        <f t="shared" si="28"/>
        <v>0</v>
      </c>
    </row>
    <row r="312" spans="96:98" ht="18.75" hidden="1" customHeight="1">
      <c r="CR312" s="20">
        <f t="shared" si="29"/>
        <v>0</v>
      </c>
      <c r="CS312" s="21">
        <v>45499</v>
      </c>
      <c r="CT312" s="19">
        <f t="shared" si="28"/>
        <v>0</v>
      </c>
    </row>
    <row r="313" spans="96:98" ht="18.75" hidden="1" customHeight="1">
      <c r="CR313" s="20">
        <f t="shared" si="29"/>
        <v>0</v>
      </c>
      <c r="CS313" s="21">
        <v>45506</v>
      </c>
      <c r="CT313" s="19">
        <f t="shared" si="28"/>
        <v>0</v>
      </c>
    </row>
    <row r="314" spans="96:98" ht="18.75" hidden="1" customHeight="1">
      <c r="CR314" s="20">
        <f t="shared" si="29"/>
        <v>0</v>
      </c>
      <c r="CS314" s="21">
        <v>45513</v>
      </c>
      <c r="CT314" s="19">
        <f t="shared" si="28"/>
        <v>0</v>
      </c>
    </row>
    <row r="315" spans="96:98" ht="18.75" hidden="1" customHeight="1">
      <c r="CR315" s="20">
        <f t="shared" si="29"/>
        <v>0</v>
      </c>
      <c r="CS315" s="21">
        <v>45520</v>
      </c>
      <c r="CT315" s="19">
        <f t="shared" si="28"/>
        <v>0</v>
      </c>
    </row>
    <row r="316" spans="96:98" ht="18.75" hidden="1" customHeight="1">
      <c r="CR316" s="20">
        <f t="shared" si="29"/>
        <v>0</v>
      </c>
      <c r="CS316" s="21">
        <v>45527</v>
      </c>
      <c r="CT316" s="19">
        <f t="shared" si="28"/>
        <v>0</v>
      </c>
    </row>
    <row r="317" spans="96:98" ht="18.75" hidden="1" customHeight="1">
      <c r="CR317" s="20">
        <f t="shared" si="29"/>
        <v>0</v>
      </c>
      <c r="CS317" s="21">
        <v>45534</v>
      </c>
      <c r="CT317" s="19">
        <f t="shared" si="28"/>
        <v>0</v>
      </c>
    </row>
    <row r="318" spans="96:98" ht="18.75" hidden="1" customHeight="1">
      <c r="CR318" s="20">
        <f t="shared" si="29"/>
        <v>0</v>
      </c>
      <c r="CS318" s="21">
        <v>45541</v>
      </c>
      <c r="CT318" s="19">
        <f t="shared" si="28"/>
        <v>0</v>
      </c>
    </row>
    <row r="319" spans="96:98" ht="18.75" hidden="1" customHeight="1">
      <c r="CR319" s="20">
        <f t="shared" si="29"/>
        <v>0</v>
      </c>
      <c r="CS319" s="21">
        <v>45548</v>
      </c>
      <c r="CT319" s="19">
        <f t="shared" si="28"/>
        <v>0</v>
      </c>
    </row>
    <row r="320" spans="96:98" ht="18.75" hidden="1" customHeight="1">
      <c r="CR320" s="20">
        <f t="shared" si="29"/>
        <v>0</v>
      </c>
      <c r="CS320" s="21">
        <v>45555</v>
      </c>
      <c r="CT320" s="19">
        <f t="shared" si="28"/>
        <v>0</v>
      </c>
    </row>
    <row r="321" spans="96:98" ht="18.75" hidden="1" customHeight="1">
      <c r="CR321" s="20">
        <f t="shared" si="29"/>
        <v>0</v>
      </c>
      <c r="CS321" s="21">
        <v>45562</v>
      </c>
      <c r="CT321" s="19">
        <f t="shared" si="28"/>
        <v>0</v>
      </c>
    </row>
    <row r="322" spans="96:98" ht="18.75" hidden="1" customHeight="1">
      <c r="CR322" s="20">
        <f t="shared" si="29"/>
        <v>0</v>
      </c>
      <c r="CS322" s="21">
        <v>45569</v>
      </c>
      <c r="CT322" s="19">
        <f t="shared" si="28"/>
        <v>0</v>
      </c>
    </row>
    <row r="323" spans="96:98" ht="18.75" hidden="1" customHeight="1">
      <c r="CR323" s="20">
        <f t="shared" si="29"/>
        <v>0</v>
      </c>
      <c r="CS323" s="21">
        <v>45576</v>
      </c>
      <c r="CT323" s="19">
        <f t="shared" si="28"/>
        <v>0</v>
      </c>
    </row>
    <row r="324" spans="96:98" ht="18.75" hidden="1" customHeight="1">
      <c r="CR324" s="20">
        <f t="shared" si="29"/>
        <v>0</v>
      </c>
      <c r="CS324" s="21">
        <v>45583</v>
      </c>
      <c r="CT324" s="19">
        <f t="shared" si="28"/>
        <v>0</v>
      </c>
    </row>
    <row r="325" spans="96:98" ht="18.75" hidden="1" customHeight="1">
      <c r="CR325" s="20">
        <f t="shared" si="29"/>
        <v>0</v>
      </c>
      <c r="CS325" s="21">
        <v>45590</v>
      </c>
      <c r="CT325" s="19">
        <f t="shared" si="28"/>
        <v>0</v>
      </c>
    </row>
    <row r="326" spans="96:98" ht="18.75" hidden="1" customHeight="1">
      <c r="CR326" s="20">
        <f t="shared" si="29"/>
        <v>0</v>
      </c>
      <c r="CS326" s="21">
        <v>45597</v>
      </c>
      <c r="CT326" s="19">
        <f t="shared" si="28"/>
        <v>0</v>
      </c>
    </row>
    <row r="327" spans="96:98" ht="18.75" hidden="1" customHeight="1">
      <c r="CR327" s="20">
        <f t="shared" si="29"/>
        <v>0</v>
      </c>
      <c r="CS327" s="21">
        <v>45604</v>
      </c>
      <c r="CT327" s="19">
        <f t="shared" si="28"/>
        <v>0</v>
      </c>
    </row>
    <row r="328" spans="96:98" ht="18.75" hidden="1" customHeight="1">
      <c r="CR328" s="20">
        <f t="shared" si="29"/>
        <v>0</v>
      </c>
      <c r="CS328" s="21">
        <v>45611</v>
      </c>
      <c r="CT328" s="19">
        <f t="shared" si="28"/>
        <v>0</v>
      </c>
    </row>
    <row r="329" spans="96:98" ht="18.75" hidden="1" customHeight="1">
      <c r="CR329" s="20">
        <f t="shared" si="29"/>
        <v>0</v>
      </c>
      <c r="CS329" s="21">
        <v>45618</v>
      </c>
      <c r="CT329" s="19">
        <f t="shared" si="28"/>
        <v>0</v>
      </c>
    </row>
    <row r="330" spans="96:98" ht="18.75" hidden="1" customHeight="1">
      <c r="CR330" s="20">
        <f t="shared" si="29"/>
        <v>0</v>
      </c>
      <c r="CS330" s="21">
        <v>45625</v>
      </c>
      <c r="CT330" s="19">
        <f t="shared" si="28"/>
        <v>0</v>
      </c>
    </row>
    <row r="331" spans="96:98" ht="18.75" hidden="1" customHeight="1">
      <c r="CR331" s="20">
        <f t="shared" si="29"/>
        <v>0</v>
      </c>
      <c r="CS331" s="21">
        <v>45632</v>
      </c>
      <c r="CT331" s="19">
        <f t="shared" si="28"/>
        <v>0</v>
      </c>
    </row>
    <row r="332" spans="96:98" ht="18.75" hidden="1" customHeight="1">
      <c r="CR332" s="20">
        <f t="shared" si="29"/>
        <v>0</v>
      </c>
      <c r="CS332" s="21">
        <v>45639</v>
      </c>
      <c r="CT332" s="19">
        <f t="shared" si="28"/>
        <v>0</v>
      </c>
    </row>
    <row r="333" spans="96:98" ht="18.75" hidden="1" customHeight="1">
      <c r="CR333" s="20">
        <f t="shared" si="29"/>
        <v>0</v>
      </c>
      <c r="CS333" s="21">
        <v>45646</v>
      </c>
      <c r="CT333" s="19">
        <f t="shared" si="28"/>
        <v>0</v>
      </c>
    </row>
    <row r="334" spans="96:98" ht="18.75" hidden="1" customHeight="1">
      <c r="CR334" s="20">
        <f t="shared" si="29"/>
        <v>0</v>
      </c>
      <c r="CS334" s="21">
        <v>45653</v>
      </c>
      <c r="CT334" s="19">
        <f t="shared" si="28"/>
        <v>0</v>
      </c>
    </row>
    <row r="335" spans="96:98" ht="18.75" hidden="1" customHeight="1">
      <c r="CR335" s="20">
        <f t="shared" si="29"/>
        <v>0</v>
      </c>
      <c r="CS335" s="21">
        <v>45660</v>
      </c>
      <c r="CT335" s="19">
        <f t="shared" si="28"/>
        <v>0</v>
      </c>
    </row>
    <row r="336" spans="96:98" ht="18.75" hidden="1" customHeight="1">
      <c r="CR336" s="20">
        <f t="shared" si="29"/>
        <v>0</v>
      </c>
      <c r="CS336" s="21">
        <v>45667</v>
      </c>
      <c r="CT336" s="19">
        <f t="shared" si="28"/>
        <v>0</v>
      </c>
    </row>
    <row r="337" spans="96:98" ht="18.75" hidden="1" customHeight="1">
      <c r="CR337" s="20">
        <f t="shared" si="29"/>
        <v>0</v>
      </c>
      <c r="CS337" s="21">
        <v>45674</v>
      </c>
      <c r="CT337" s="19">
        <f t="shared" si="28"/>
        <v>0</v>
      </c>
    </row>
    <row r="338" spans="96:98" ht="18.75" hidden="1" customHeight="1">
      <c r="CR338" s="20">
        <f t="shared" si="29"/>
        <v>0</v>
      </c>
      <c r="CS338" s="21">
        <v>45681</v>
      </c>
      <c r="CT338" s="19">
        <f t="shared" si="28"/>
        <v>0</v>
      </c>
    </row>
    <row r="339" spans="96:98" ht="18.75" hidden="1" customHeight="1">
      <c r="CR339" s="20">
        <f t="shared" si="29"/>
        <v>0</v>
      </c>
      <c r="CS339" s="21">
        <v>45688</v>
      </c>
      <c r="CT339" s="19">
        <f t="shared" si="28"/>
        <v>0</v>
      </c>
    </row>
    <row r="340" spans="96:98" ht="18.75" hidden="1" customHeight="1">
      <c r="CR340" s="20">
        <f t="shared" si="29"/>
        <v>0</v>
      </c>
      <c r="CS340" s="21">
        <v>45695</v>
      </c>
      <c r="CT340" s="19">
        <f t="shared" si="28"/>
        <v>0</v>
      </c>
    </row>
    <row r="341" spans="96:98" ht="18.75" hidden="1" customHeight="1">
      <c r="CR341" s="20">
        <f t="shared" si="29"/>
        <v>0</v>
      </c>
      <c r="CS341" s="21">
        <v>45702</v>
      </c>
      <c r="CT341" s="19">
        <f t="shared" si="28"/>
        <v>0</v>
      </c>
    </row>
    <row r="342" spans="96:98" ht="18.75" hidden="1" customHeight="1">
      <c r="CR342" s="20">
        <f t="shared" si="29"/>
        <v>0</v>
      </c>
      <c r="CS342" s="21">
        <v>45709</v>
      </c>
      <c r="CT342" s="19">
        <f t="shared" ref="CT342:CT405" si="30">IF(CR342=CS342,2,0)</f>
        <v>0</v>
      </c>
    </row>
    <row r="343" spans="96:98" ht="18.75" hidden="1" customHeight="1">
      <c r="CR343" s="20">
        <f t="shared" ref="CR343:CR406" si="31">CR342</f>
        <v>0</v>
      </c>
      <c r="CS343" s="21">
        <v>45716</v>
      </c>
      <c r="CT343" s="19">
        <f t="shared" si="30"/>
        <v>0</v>
      </c>
    </row>
    <row r="344" spans="96:98" ht="18.75" hidden="1" customHeight="1">
      <c r="CR344" s="20">
        <f t="shared" si="31"/>
        <v>0</v>
      </c>
      <c r="CS344" s="21">
        <v>45723</v>
      </c>
      <c r="CT344" s="19">
        <f t="shared" si="30"/>
        <v>0</v>
      </c>
    </row>
    <row r="345" spans="96:98" ht="18.75" hidden="1" customHeight="1">
      <c r="CR345" s="20">
        <f t="shared" si="31"/>
        <v>0</v>
      </c>
      <c r="CS345" s="21">
        <v>45730</v>
      </c>
      <c r="CT345" s="19">
        <f t="shared" si="30"/>
        <v>0</v>
      </c>
    </row>
    <row r="346" spans="96:98" ht="18.75" hidden="1" customHeight="1">
      <c r="CR346" s="20">
        <f t="shared" si="31"/>
        <v>0</v>
      </c>
      <c r="CS346" s="21">
        <v>45737</v>
      </c>
      <c r="CT346" s="19">
        <f t="shared" si="30"/>
        <v>0</v>
      </c>
    </row>
    <row r="347" spans="96:98" ht="18.75" hidden="1" customHeight="1">
      <c r="CR347" s="20">
        <f t="shared" si="31"/>
        <v>0</v>
      </c>
      <c r="CS347" s="21">
        <v>45744</v>
      </c>
      <c r="CT347" s="19">
        <f t="shared" si="30"/>
        <v>0</v>
      </c>
    </row>
    <row r="348" spans="96:98" ht="18.75" hidden="1" customHeight="1">
      <c r="CR348" s="20">
        <f t="shared" si="31"/>
        <v>0</v>
      </c>
      <c r="CS348" s="21">
        <v>45751</v>
      </c>
      <c r="CT348" s="19">
        <f t="shared" si="30"/>
        <v>0</v>
      </c>
    </row>
    <row r="349" spans="96:98" ht="18.75" hidden="1" customHeight="1">
      <c r="CR349" s="20">
        <f t="shared" si="31"/>
        <v>0</v>
      </c>
      <c r="CS349" s="21">
        <v>45758</v>
      </c>
      <c r="CT349" s="19">
        <f t="shared" si="30"/>
        <v>0</v>
      </c>
    </row>
    <row r="350" spans="96:98" ht="18.75" hidden="1" customHeight="1">
      <c r="CR350" s="20">
        <f t="shared" si="31"/>
        <v>0</v>
      </c>
      <c r="CS350" s="21">
        <v>45765</v>
      </c>
      <c r="CT350" s="19">
        <f t="shared" si="30"/>
        <v>0</v>
      </c>
    </row>
    <row r="351" spans="96:98" ht="18.75" hidden="1" customHeight="1">
      <c r="CR351" s="20">
        <f t="shared" si="31"/>
        <v>0</v>
      </c>
      <c r="CS351" s="21">
        <v>45772</v>
      </c>
      <c r="CT351" s="19">
        <f t="shared" si="30"/>
        <v>0</v>
      </c>
    </row>
    <row r="352" spans="96:98" ht="18.75" hidden="1" customHeight="1">
      <c r="CR352" s="20">
        <f t="shared" si="31"/>
        <v>0</v>
      </c>
      <c r="CS352" s="21">
        <v>45779</v>
      </c>
      <c r="CT352" s="19">
        <f t="shared" si="30"/>
        <v>0</v>
      </c>
    </row>
    <row r="353" spans="96:98" ht="18.75" hidden="1" customHeight="1">
      <c r="CR353" s="20">
        <f t="shared" si="31"/>
        <v>0</v>
      </c>
      <c r="CS353" s="21">
        <v>45786</v>
      </c>
      <c r="CT353" s="19">
        <f t="shared" si="30"/>
        <v>0</v>
      </c>
    </row>
    <row r="354" spans="96:98" ht="18.75" hidden="1" customHeight="1">
      <c r="CR354" s="20">
        <f t="shared" si="31"/>
        <v>0</v>
      </c>
      <c r="CS354" s="21">
        <v>45793</v>
      </c>
      <c r="CT354" s="19">
        <f t="shared" si="30"/>
        <v>0</v>
      </c>
    </row>
    <row r="355" spans="96:98" ht="18.75" hidden="1" customHeight="1">
      <c r="CR355" s="20">
        <f t="shared" si="31"/>
        <v>0</v>
      </c>
      <c r="CS355" s="21">
        <v>45800</v>
      </c>
      <c r="CT355" s="19">
        <f t="shared" si="30"/>
        <v>0</v>
      </c>
    </row>
    <row r="356" spans="96:98" ht="18.75" hidden="1" customHeight="1">
      <c r="CR356" s="20">
        <f t="shared" si="31"/>
        <v>0</v>
      </c>
      <c r="CS356" s="21">
        <v>45807</v>
      </c>
      <c r="CT356" s="19">
        <f t="shared" si="30"/>
        <v>0</v>
      </c>
    </row>
    <row r="357" spans="96:98" ht="18.75" hidden="1" customHeight="1">
      <c r="CR357" s="20">
        <f t="shared" si="31"/>
        <v>0</v>
      </c>
      <c r="CS357" s="21">
        <v>45814</v>
      </c>
      <c r="CT357" s="19">
        <f t="shared" si="30"/>
        <v>0</v>
      </c>
    </row>
    <row r="358" spans="96:98" ht="18.75" hidden="1" customHeight="1">
      <c r="CR358" s="20">
        <f t="shared" si="31"/>
        <v>0</v>
      </c>
      <c r="CS358" s="21">
        <v>45821</v>
      </c>
      <c r="CT358" s="19">
        <f t="shared" si="30"/>
        <v>0</v>
      </c>
    </row>
    <row r="359" spans="96:98" ht="18.75" hidden="1" customHeight="1">
      <c r="CR359" s="20">
        <f t="shared" si="31"/>
        <v>0</v>
      </c>
      <c r="CS359" s="21">
        <v>45828</v>
      </c>
      <c r="CT359" s="19">
        <f t="shared" si="30"/>
        <v>0</v>
      </c>
    </row>
    <row r="360" spans="96:98" ht="18.75" hidden="1" customHeight="1">
      <c r="CR360" s="20">
        <f t="shared" si="31"/>
        <v>0</v>
      </c>
      <c r="CS360" s="21">
        <v>45835</v>
      </c>
      <c r="CT360" s="19">
        <f t="shared" si="30"/>
        <v>0</v>
      </c>
    </row>
    <row r="361" spans="96:98" ht="18.75" hidden="1" customHeight="1">
      <c r="CR361" s="20">
        <f t="shared" si="31"/>
        <v>0</v>
      </c>
      <c r="CS361" s="21">
        <v>45842</v>
      </c>
      <c r="CT361" s="19">
        <f t="shared" si="30"/>
        <v>0</v>
      </c>
    </row>
    <row r="362" spans="96:98" ht="18.75" hidden="1" customHeight="1">
      <c r="CR362" s="20">
        <f t="shared" si="31"/>
        <v>0</v>
      </c>
      <c r="CS362" s="21">
        <v>45849</v>
      </c>
      <c r="CT362" s="19">
        <f t="shared" si="30"/>
        <v>0</v>
      </c>
    </row>
    <row r="363" spans="96:98" ht="18.75" hidden="1" customHeight="1">
      <c r="CR363" s="20">
        <f t="shared" si="31"/>
        <v>0</v>
      </c>
      <c r="CS363" s="21">
        <v>45856</v>
      </c>
      <c r="CT363" s="19">
        <f t="shared" si="30"/>
        <v>0</v>
      </c>
    </row>
    <row r="364" spans="96:98" ht="18.75" hidden="1" customHeight="1">
      <c r="CR364" s="20">
        <f t="shared" si="31"/>
        <v>0</v>
      </c>
      <c r="CS364" s="21">
        <v>45863</v>
      </c>
      <c r="CT364" s="19">
        <f t="shared" si="30"/>
        <v>0</v>
      </c>
    </row>
    <row r="365" spans="96:98" ht="18.75" hidden="1" customHeight="1">
      <c r="CR365" s="20">
        <f t="shared" si="31"/>
        <v>0</v>
      </c>
      <c r="CS365" s="21">
        <v>45870</v>
      </c>
      <c r="CT365" s="19">
        <f t="shared" si="30"/>
        <v>0</v>
      </c>
    </row>
    <row r="366" spans="96:98" ht="18.75" hidden="1" customHeight="1">
      <c r="CR366" s="20">
        <f t="shared" si="31"/>
        <v>0</v>
      </c>
      <c r="CS366" s="21">
        <v>45877</v>
      </c>
      <c r="CT366" s="19">
        <f t="shared" si="30"/>
        <v>0</v>
      </c>
    </row>
    <row r="367" spans="96:98" ht="18.75" hidden="1" customHeight="1">
      <c r="CR367" s="20">
        <f t="shared" si="31"/>
        <v>0</v>
      </c>
      <c r="CS367" s="21">
        <v>45884</v>
      </c>
      <c r="CT367" s="19">
        <f t="shared" si="30"/>
        <v>0</v>
      </c>
    </row>
    <row r="368" spans="96:98" ht="18.75" hidden="1" customHeight="1">
      <c r="CR368" s="20">
        <f t="shared" si="31"/>
        <v>0</v>
      </c>
      <c r="CS368" s="21">
        <v>45891</v>
      </c>
      <c r="CT368" s="19">
        <f t="shared" si="30"/>
        <v>0</v>
      </c>
    </row>
    <row r="369" spans="96:98" ht="18.75" hidden="1" customHeight="1">
      <c r="CR369" s="20">
        <f t="shared" si="31"/>
        <v>0</v>
      </c>
      <c r="CS369" s="21">
        <v>45898</v>
      </c>
      <c r="CT369" s="19">
        <f t="shared" si="30"/>
        <v>0</v>
      </c>
    </row>
    <row r="370" spans="96:98" ht="18.75" hidden="1" customHeight="1">
      <c r="CR370" s="20">
        <f t="shared" si="31"/>
        <v>0</v>
      </c>
      <c r="CS370" s="21">
        <v>45905</v>
      </c>
      <c r="CT370" s="19">
        <f t="shared" si="30"/>
        <v>0</v>
      </c>
    </row>
    <row r="371" spans="96:98" ht="18.75" hidden="1" customHeight="1">
      <c r="CR371" s="20">
        <f t="shared" si="31"/>
        <v>0</v>
      </c>
      <c r="CS371" s="21">
        <v>45912</v>
      </c>
      <c r="CT371" s="19">
        <f t="shared" si="30"/>
        <v>0</v>
      </c>
    </row>
    <row r="372" spans="96:98" ht="18.75" hidden="1" customHeight="1">
      <c r="CR372" s="20">
        <f t="shared" si="31"/>
        <v>0</v>
      </c>
      <c r="CS372" s="21">
        <v>45919</v>
      </c>
      <c r="CT372" s="19">
        <f t="shared" si="30"/>
        <v>0</v>
      </c>
    </row>
    <row r="373" spans="96:98" ht="18.75" hidden="1" customHeight="1">
      <c r="CR373" s="20">
        <f t="shared" si="31"/>
        <v>0</v>
      </c>
      <c r="CS373" s="21">
        <v>45926</v>
      </c>
      <c r="CT373" s="19">
        <f t="shared" si="30"/>
        <v>0</v>
      </c>
    </row>
    <row r="374" spans="96:98" ht="18.75" hidden="1" customHeight="1">
      <c r="CR374" s="20">
        <f t="shared" si="31"/>
        <v>0</v>
      </c>
      <c r="CS374" s="21">
        <v>45933</v>
      </c>
      <c r="CT374" s="19">
        <f t="shared" si="30"/>
        <v>0</v>
      </c>
    </row>
    <row r="375" spans="96:98" ht="18.75" hidden="1" customHeight="1">
      <c r="CR375" s="20">
        <f t="shared" si="31"/>
        <v>0</v>
      </c>
      <c r="CS375" s="21">
        <v>45940</v>
      </c>
      <c r="CT375" s="19">
        <f t="shared" si="30"/>
        <v>0</v>
      </c>
    </row>
    <row r="376" spans="96:98" ht="18.75" hidden="1" customHeight="1">
      <c r="CR376" s="20">
        <f t="shared" si="31"/>
        <v>0</v>
      </c>
      <c r="CS376" s="21">
        <v>45947</v>
      </c>
      <c r="CT376" s="19">
        <f t="shared" si="30"/>
        <v>0</v>
      </c>
    </row>
    <row r="377" spans="96:98" ht="18.75" hidden="1" customHeight="1">
      <c r="CR377" s="20">
        <f t="shared" si="31"/>
        <v>0</v>
      </c>
      <c r="CS377" s="21">
        <v>45954</v>
      </c>
      <c r="CT377" s="19">
        <f t="shared" si="30"/>
        <v>0</v>
      </c>
    </row>
    <row r="378" spans="96:98" ht="18.75" hidden="1" customHeight="1">
      <c r="CR378" s="20">
        <f t="shared" si="31"/>
        <v>0</v>
      </c>
      <c r="CS378" s="21">
        <v>45961</v>
      </c>
      <c r="CT378" s="19">
        <f t="shared" si="30"/>
        <v>0</v>
      </c>
    </row>
    <row r="379" spans="96:98" ht="18.75" hidden="1" customHeight="1">
      <c r="CR379" s="20">
        <f t="shared" si="31"/>
        <v>0</v>
      </c>
      <c r="CS379" s="21">
        <v>45968</v>
      </c>
      <c r="CT379" s="19">
        <f t="shared" si="30"/>
        <v>0</v>
      </c>
    </row>
    <row r="380" spans="96:98" ht="18.75" hidden="1" customHeight="1">
      <c r="CR380" s="20">
        <f t="shared" si="31"/>
        <v>0</v>
      </c>
      <c r="CS380" s="21">
        <v>45975</v>
      </c>
      <c r="CT380" s="19">
        <f t="shared" si="30"/>
        <v>0</v>
      </c>
    </row>
    <row r="381" spans="96:98" ht="18.75" hidden="1" customHeight="1">
      <c r="CR381" s="20">
        <f t="shared" si="31"/>
        <v>0</v>
      </c>
      <c r="CS381" s="21">
        <v>45982</v>
      </c>
      <c r="CT381" s="19">
        <f t="shared" si="30"/>
        <v>0</v>
      </c>
    </row>
    <row r="382" spans="96:98" ht="18.75" hidden="1" customHeight="1">
      <c r="CR382" s="20">
        <f t="shared" si="31"/>
        <v>0</v>
      </c>
      <c r="CS382" s="21">
        <v>45989</v>
      </c>
      <c r="CT382" s="19">
        <f t="shared" si="30"/>
        <v>0</v>
      </c>
    </row>
    <row r="383" spans="96:98" ht="18.75" hidden="1" customHeight="1">
      <c r="CR383" s="20">
        <f t="shared" si="31"/>
        <v>0</v>
      </c>
      <c r="CS383" s="21">
        <v>45996</v>
      </c>
      <c r="CT383" s="19">
        <f t="shared" si="30"/>
        <v>0</v>
      </c>
    </row>
    <row r="384" spans="96:98" ht="18.75" hidden="1" customHeight="1">
      <c r="CR384" s="20">
        <f t="shared" si="31"/>
        <v>0</v>
      </c>
      <c r="CS384" s="21">
        <v>46003</v>
      </c>
      <c r="CT384" s="19">
        <f t="shared" si="30"/>
        <v>0</v>
      </c>
    </row>
    <row r="385" spans="96:98" ht="18.75" hidden="1" customHeight="1">
      <c r="CR385" s="20">
        <f t="shared" si="31"/>
        <v>0</v>
      </c>
      <c r="CS385" s="21">
        <v>46010</v>
      </c>
      <c r="CT385" s="19">
        <f t="shared" si="30"/>
        <v>0</v>
      </c>
    </row>
    <row r="386" spans="96:98" ht="18.75" hidden="1" customHeight="1">
      <c r="CR386" s="20">
        <f t="shared" si="31"/>
        <v>0</v>
      </c>
      <c r="CS386" s="21">
        <v>46017</v>
      </c>
      <c r="CT386" s="19">
        <f t="shared" si="30"/>
        <v>0</v>
      </c>
    </row>
    <row r="387" spans="96:98" ht="18.75" hidden="1" customHeight="1">
      <c r="CR387" s="20">
        <f t="shared" si="31"/>
        <v>0</v>
      </c>
      <c r="CS387" s="21">
        <v>46024</v>
      </c>
      <c r="CT387" s="19">
        <f t="shared" si="30"/>
        <v>0</v>
      </c>
    </row>
    <row r="388" spans="96:98" ht="18.75" hidden="1" customHeight="1">
      <c r="CR388" s="20">
        <f t="shared" si="31"/>
        <v>0</v>
      </c>
      <c r="CS388" s="2">
        <v>43470</v>
      </c>
      <c r="CT388" s="19">
        <f t="shared" si="30"/>
        <v>0</v>
      </c>
    </row>
    <row r="389" spans="96:98" ht="18.75" hidden="1" customHeight="1">
      <c r="CR389" s="20">
        <f t="shared" si="31"/>
        <v>0</v>
      </c>
      <c r="CS389" s="2">
        <v>43477</v>
      </c>
      <c r="CT389" s="19">
        <f t="shared" si="30"/>
        <v>0</v>
      </c>
    </row>
    <row r="390" spans="96:98" ht="18.75" hidden="1" customHeight="1">
      <c r="CR390" s="20">
        <f t="shared" si="31"/>
        <v>0</v>
      </c>
      <c r="CS390" s="2">
        <v>43484</v>
      </c>
      <c r="CT390" s="19">
        <f t="shared" si="30"/>
        <v>0</v>
      </c>
    </row>
    <row r="391" spans="96:98" ht="18.75" hidden="1" customHeight="1">
      <c r="CR391" s="20">
        <f t="shared" si="31"/>
        <v>0</v>
      </c>
      <c r="CS391" s="2">
        <v>43491</v>
      </c>
      <c r="CT391" s="19">
        <f t="shared" si="30"/>
        <v>0</v>
      </c>
    </row>
    <row r="392" spans="96:98" ht="18.75" hidden="1" customHeight="1">
      <c r="CR392" s="20">
        <f t="shared" si="31"/>
        <v>0</v>
      </c>
      <c r="CS392" s="2">
        <v>43498</v>
      </c>
      <c r="CT392" s="19">
        <f t="shared" si="30"/>
        <v>0</v>
      </c>
    </row>
    <row r="393" spans="96:98" ht="18.75" hidden="1" customHeight="1">
      <c r="CR393" s="20">
        <f t="shared" si="31"/>
        <v>0</v>
      </c>
      <c r="CS393" s="2">
        <v>43505</v>
      </c>
      <c r="CT393" s="19">
        <f t="shared" si="30"/>
        <v>0</v>
      </c>
    </row>
    <row r="394" spans="96:98" ht="18.75" hidden="1" customHeight="1">
      <c r="CR394" s="20">
        <f t="shared" si="31"/>
        <v>0</v>
      </c>
      <c r="CS394" s="2">
        <v>43512</v>
      </c>
      <c r="CT394" s="19">
        <f t="shared" si="30"/>
        <v>0</v>
      </c>
    </row>
    <row r="395" spans="96:98" ht="18.75" hidden="1" customHeight="1">
      <c r="CR395" s="20">
        <f t="shared" si="31"/>
        <v>0</v>
      </c>
      <c r="CS395" s="2">
        <v>43519</v>
      </c>
      <c r="CT395" s="19">
        <f t="shared" si="30"/>
        <v>0</v>
      </c>
    </row>
    <row r="396" spans="96:98" ht="18.75" hidden="1" customHeight="1">
      <c r="CR396" s="20">
        <f t="shared" si="31"/>
        <v>0</v>
      </c>
      <c r="CS396" s="2">
        <v>43526</v>
      </c>
      <c r="CT396" s="19">
        <f t="shared" si="30"/>
        <v>0</v>
      </c>
    </row>
    <row r="397" spans="96:98" ht="18.75" hidden="1" customHeight="1">
      <c r="CR397" s="20">
        <f t="shared" si="31"/>
        <v>0</v>
      </c>
      <c r="CS397" s="2">
        <v>43533</v>
      </c>
      <c r="CT397" s="19">
        <f t="shared" si="30"/>
        <v>0</v>
      </c>
    </row>
    <row r="398" spans="96:98" ht="18.75" hidden="1" customHeight="1">
      <c r="CR398" s="20">
        <f t="shared" si="31"/>
        <v>0</v>
      </c>
      <c r="CS398" s="2">
        <v>43540</v>
      </c>
      <c r="CT398" s="19">
        <f t="shared" si="30"/>
        <v>0</v>
      </c>
    </row>
    <row r="399" spans="96:98" ht="18.75" hidden="1" customHeight="1">
      <c r="CR399" s="20">
        <f t="shared" si="31"/>
        <v>0</v>
      </c>
      <c r="CS399" s="2">
        <v>43547</v>
      </c>
      <c r="CT399" s="19">
        <f t="shared" si="30"/>
        <v>0</v>
      </c>
    </row>
    <row r="400" spans="96:98" ht="18.75" hidden="1" customHeight="1">
      <c r="CR400" s="20">
        <f t="shared" si="31"/>
        <v>0</v>
      </c>
      <c r="CS400" s="2">
        <v>43554</v>
      </c>
      <c r="CT400" s="19">
        <f t="shared" si="30"/>
        <v>0</v>
      </c>
    </row>
    <row r="401" spans="96:98" ht="18.75" hidden="1" customHeight="1">
      <c r="CR401" s="20">
        <f t="shared" si="31"/>
        <v>0</v>
      </c>
      <c r="CS401" s="2">
        <v>43561</v>
      </c>
      <c r="CT401" s="19">
        <f t="shared" si="30"/>
        <v>0</v>
      </c>
    </row>
    <row r="402" spans="96:98" ht="18.75" hidden="1" customHeight="1">
      <c r="CR402" s="20">
        <f t="shared" si="31"/>
        <v>0</v>
      </c>
      <c r="CS402" s="2">
        <v>43568</v>
      </c>
      <c r="CT402" s="19">
        <f t="shared" si="30"/>
        <v>0</v>
      </c>
    </row>
    <row r="403" spans="96:98" ht="18.75" hidden="1" customHeight="1">
      <c r="CR403" s="20">
        <f t="shared" si="31"/>
        <v>0</v>
      </c>
      <c r="CS403" s="2">
        <v>43575</v>
      </c>
      <c r="CT403" s="19">
        <f t="shared" si="30"/>
        <v>0</v>
      </c>
    </row>
    <row r="404" spans="96:98" ht="18.75" hidden="1" customHeight="1">
      <c r="CR404" s="20">
        <f t="shared" si="31"/>
        <v>0</v>
      </c>
      <c r="CS404" s="2">
        <v>43582</v>
      </c>
      <c r="CT404" s="19">
        <f t="shared" si="30"/>
        <v>0</v>
      </c>
    </row>
    <row r="405" spans="96:98" ht="18.75" hidden="1" customHeight="1">
      <c r="CR405" s="20">
        <f t="shared" si="31"/>
        <v>0</v>
      </c>
      <c r="CS405" s="2">
        <v>43589</v>
      </c>
      <c r="CT405" s="19">
        <f t="shared" si="30"/>
        <v>0</v>
      </c>
    </row>
    <row r="406" spans="96:98" ht="18.75" hidden="1" customHeight="1">
      <c r="CR406" s="20">
        <f t="shared" si="31"/>
        <v>0</v>
      </c>
      <c r="CS406" s="2">
        <v>43596</v>
      </c>
      <c r="CT406" s="19">
        <f t="shared" ref="CT406:CT469" si="32">IF(CR406=CS406,2,0)</f>
        <v>0</v>
      </c>
    </row>
    <row r="407" spans="96:98" ht="18.75" hidden="1" customHeight="1">
      <c r="CR407" s="20">
        <f t="shared" ref="CR407:CR470" si="33">CR406</f>
        <v>0</v>
      </c>
      <c r="CS407" s="2">
        <v>43603</v>
      </c>
      <c r="CT407" s="19">
        <f t="shared" si="32"/>
        <v>0</v>
      </c>
    </row>
    <row r="408" spans="96:98" ht="18.75" hidden="1" customHeight="1">
      <c r="CR408" s="20">
        <f t="shared" si="33"/>
        <v>0</v>
      </c>
      <c r="CS408" s="2">
        <v>43610</v>
      </c>
      <c r="CT408" s="19">
        <f t="shared" si="32"/>
        <v>0</v>
      </c>
    </row>
    <row r="409" spans="96:98" ht="18.75" hidden="1" customHeight="1">
      <c r="CR409" s="20">
        <f t="shared" si="33"/>
        <v>0</v>
      </c>
      <c r="CS409" s="2">
        <v>43617</v>
      </c>
      <c r="CT409" s="19">
        <f t="shared" si="32"/>
        <v>0</v>
      </c>
    </row>
    <row r="410" spans="96:98" ht="18.75" hidden="1" customHeight="1">
      <c r="CR410" s="20">
        <f t="shared" si="33"/>
        <v>0</v>
      </c>
      <c r="CS410" s="2">
        <v>43624</v>
      </c>
      <c r="CT410" s="19">
        <f t="shared" si="32"/>
        <v>0</v>
      </c>
    </row>
    <row r="411" spans="96:98" ht="18.75" hidden="1" customHeight="1">
      <c r="CR411" s="20">
        <f t="shared" si="33"/>
        <v>0</v>
      </c>
      <c r="CS411" s="2">
        <v>43631</v>
      </c>
      <c r="CT411" s="19">
        <f t="shared" si="32"/>
        <v>0</v>
      </c>
    </row>
    <row r="412" spans="96:98" ht="18.75" hidden="1" customHeight="1">
      <c r="CR412" s="20">
        <f t="shared" si="33"/>
        <v>0</v>
      </c>
      <c r="CS412" s="2">
        <v>43638</v>
      </c>
      <c r="CT412" s="19">
        <f t="shared" si="32"/>
        <v>0</v>
      </c>
    </row>
    <row r="413" spans="96:98" ht="18.75" hidden="1" customHeight="1">
      <c r="CR413" s="20">
        <f t="shared" si="33"/>
        <v>0</v>
      </c>
      <c r="CS413" s="2">
        <v>43645</v>
      </c>
      <c r="CT413" s="19">
        <f t="shared" si="32"/>
        <v>0</v>
      </c>
    </row>
    <row r="414" spans="96:98" ht="18.75" hidden="1" customHeight="1">
      <c r="CR414" s="20">
        <f t="shared" si="33"/>
        <v>0</v>
      </c>
      <c r="CS414" s="2">
        <v>43652</v>
      </c>
      <c r="CT414" s="19">
        <f t="shared" si="32"/>
        <v>0</v>
      </c>
    </row>
    <row r="415" spans="96:98" ht="18.75" hidden="1" customHeight="1">
      <c r="CR415" s="20">
        <f t="shared" si="33"/>
        <v>0</v>
      </c>
      <c r="CS415" s="2">
        <v>43659</v>
      </c>
      <c r="CT415" s="19">
        <f t="shared" si="32"/>
        <v>0</v>
      </c>
    </row>
    <row r="416" spans="96:98" ht="18.75" hidden="1" customHeight="1">
      <c r="CR416" s="20">
        <f t="shared" si="33"/>
        <v>0</v>
      </c>
      <c r="CS416" s="2">
        <v>43666</v>
      </c>
      <c r="CT416" s="19">
        <f t="shared" si="32"/>
        <v>0</v>
      </c>
    </row>
    <row r="417" spans="96:98" ht="18.75" hidden="1" customHeight="1">
      <c r="CR417" s="20">
        <f t="shared" si="33"/>
        <v>0</v>
      </c>
      <c r="CS417" s="2">
        <v>43673</v>
      </c>
      <c r="CT417" s="19">
        <f t="shared" si="32"/>
        <v>0</v>
      </c>
    </row>
    <row r="418" spans="96:98" ht="18.75" hidden="1" customHeight="1">
      <c r="CR418" s="20">
        <f t="shared" si="33"/>
        <v>0</v>
      </c>
      <c r="CS418" s="2">
        <v>43680</v>
      </c>
      <c r="CT418" s="19">
        <f t="shared" si="32"/>
        <v>0</v>
      </c>
    </row>
    <row r="419" spans="96:98" ht="18.75" hidden="1" customHeight="1">
      <c r="CR419" s="20">
        <f t="shared" si="33"/>
        <v>0</v>
      </c>
      <c r="CS419" s="2">
        <v>43687</v>
      </c>
      <c r="CT419" s="19">
        <f t="shared" si="32"/>
        <v>0</v>
      </c>
    </row>
    <row r="420" spans="96:98" ht="18.75" hidden="1" customHeight="1">
      <c r="CR420" s="20">
        <f t="shared" si="33"/>
        <v>0</v>
      </c>
      <c r="CS420" s="2">
        <v>43694</v>
      </c>
      <c r="CT420" s="19">
        <f t="shared" si="32"/>
        <v>0</v>
      </c>
    </row>
    <row r="421" spans="96:98" ht="18.75" hidden="1" customHeight="1">
      <c r="CR421" s="20">
        <f t="shared" si="33"/>
        <v>0</v>
      </c>
      <c r="CS421" s="2">
        <v>43701</v>
      </c>
      <c r="CT421" s="19">
        <f t="shared" si="32"/>
        <v>0</v>
      </c>
    </row>
    <row r="422" spans="96:98" ht="18.75" hidden="1" customHeight="1">
      <c r="CR422" s="20">
        <f t="shared" si="33"/>
        <v>0</v>
      </c>
      <c r="CS422" s="2">
        <v>43708</v>
      </c>
      <c r="CT422" s="19">
        <f t="shared" si="32"/>
        <v>0</v>
      </c>
    </row>
    <row r="423" spans="96:98" ht="18.75" hidden="1" customHeight="1">
      <c r="CR423" s="20">
        <f t="shared" si="33"/>
        <v>0</v>
      </c>
      <c r="CS423" s="2">
        <v>43715</v>
      </c>
      <c r="CT423" s="19">
        <f t="shared" si="32"/>
        <v>0</v>
      </c>
    </row>
    <row r="424" spans="96:98" ht="18.75" hidden="1" customHeight="1">
      <c r="CR424" s="20">
        <f t="shared" si="33"/>
        <v>0</v>
      </c>
      <c r="CS424" s="2">
        <v>43722</v>
      </c>
      <c r="CT424" s="19">
        <f t="shared" si="32"/>
        <v>0</v>
      </c>
    </row>
    <row r="425" spans="96:98" ht="18.75" hidden="1" customHeight="1">
      <c r="CR425" s="20">
        <f t="shared" si="33"/>
        <v>0</v>
      </c>
      <c r="CS425" s="2">
        <v>43729</v>
      </c>
      <c r="CT425" s="19">
        <f t="shared" si="32"/>
        <v>0</v>
      </c>
    </row>
    <row r="426" spans="96:98" ht="18.75" hidden="1" customHeight="1">
      <c r="CR426" s="20">
        <f t="shared" si="33"/>
        <v>0</v>
      </c>
      <c r="CS426" s="2">
        <v>43736</v>
      </c>
      <c r="CT426" s="19">
        <f t="shared" si="32"/>
        <v>0</v>
      </c>
    </row>
    <row r="427" spans="96:98" ht="18.75" hidden="1" customHeight="1">
      <c r="CR427" s="20">
        <f t="shared" si="33"/>
        <v>0</v>
      </c>
      <c r="CS427" s="2">
        <v>43743</v>
      </c>
      <c r="CT427" s="19">
        <f t="shared" si="32"/>
        <v>0</v>
      </c>
    </row>
    <row r="428" spans="96:98" ht="18.75" hidden="1" customHeight="1">
      <c r="CR428" s="20">
        <f t="shared" si="33"/>
        <v>0</v>
      </c>
      <c r="CS428" s="2">
        <v>43750</v>
      </c>
      <c r="CT428" s="19">
        <f t="shared" si="32"/>
        <v>0</v>
      </c>
    </row>
    <row r="429" spans="96:98" ht="18.75" hidden="1" customHeight="1">
      <c r="CR429" s="20">
        <f t="shared" si="33"/>
        <v>0</v>
      </c>
      <c r="CS429" s="2">
        <v>43757</v>
      </c>
      <c r="CT429" s="19">
        <f t="shared" si="32"/>
        <v>0</v>
      </c>
    </row>
    <row r="430" spans="96:98" ht="18.75" hidden="1" customHeight="1">
      <c r="CR430" s="20">
        <f t="shared" si="33"/>
        <v>0</v>
      </c>
      <c r="CS430" s="2">
        <v>43764</v>
      </c>
      <c r="CT430" s="19">
        <f t="shared" si="32"/>
        <v>0</v>
      </c>
    </row>
    <row r="431" spans="96:98" ht="18.75" hidden="1" customHeight="1">
      <c r="CR431" s="20">
        <f t="shared" si="33"/>
        <v>0</v>
      </c>
      <c r="CS431" s="2">
        <v>43771</v>
      </c>
      <c r="CT431" s="19">
        <f t="shared" si="32"/>
        <v>0</v>
      </c>
    </row>
    <row r="432" spans="96:98" ht="18.75" hidden="1" customHeight="1">
      <c r="CR432" s="20">
        <f t="shared" si="33"/>
        <v>0</v>
      </c>
      <c r="CS432" s="2">
        <v>43778</v>
      </c>
      <c r="CT432" s="19">
        <f t="shared" si="32"/>
        <v>0</v>
      </c>
    </row>
    <row r="433" spans="96:98" ht="18.75" hidden="1" customHeight="1">
      <c r="CR433" s="20">
        <f t="shared" si="33"/>
        <v>0</v>
      </c>
      <c r="CS433" s="2">
        <v>43785</v>
      </c>
      <c r="CT433" s="19">
        <f t="shared" si="32"/>
        <v>0</v>
      </c>
    </row>
    <row r="434" spans="96:98" ht="18.75" hidden="1" customHeight="1">
      <c r="CR434" s="20">
        <f t="shared" si="33"/>
        <v>0</v>
      </c>
      <c r="CS434" s="2">
        <v>43792</v>
      </c>
      <c r="CT434" s="19">
        <f t="shared" si="32"/>
        <v>0</v>
      </c>
    </row>
    <row r="435" spans="96:98" ht="18.75" hidden="1" customHeight="1">
      <c r="CR435" s="20">
        <f t="shared" si="33"/>
        <v>0</v>
      </c>
      <c r="CS435" s="2">
        <v>43799</v>
      </c>
      <c r="CT435" s="19">
        <f t="shared" si="32"/>
        <v>0</v>
      </c>
    </row>
    <row r="436" spans="96:98" ht="18.75" hidden="1" customHeight="1">
      <c r="CR436" s="20">
        <f t="shared" si="33"/>
        <v>0</v>
      </c>
      <c r="CS436" s="2">
        <v>43806</v>
      </c>
      <c r="CT436" s="19">
        <f t="shared" si="32"/>
        <v>0</v>
      </c>
    </row>
    <row r="437" spans="96:98" ht="18.75" hidden="1" customHeight="1">
      <c r="CR437" s="20">
        <f t="shared" si="33"/>
        <v>0</v>
      </c>
      <c r="CS437" s="2">
        <v>43813</v>
      </c>
      <c r="CT437" s="19">
        <f t="shared" si="32"/>
        <v>0</v>
      </c>
    </row>
    <row r="438" spans="96:98" ht="18.75" hidden="1" customHeight="1">
      <c r="CR438" s="20">
        <f t="shared" si="33"/>
        <v>0</v>
      </c>
      <c r="CS438" s="2">
        <v>43820</v>
      </c>
      <c r="CT438" s="19">
        <f t="shared" si="32"/>
        <v>0</v>
      </c>
    </row>
    <row r="439" spans="96:98" ht="18.75" hidden="1" customHeight="1">
      <c r="CR439" s="20">
        <f t="shared" si="33"/>
        <v>0</v>
      </c>
      <c r="CS439" s="2">
        <v>43827</v>
      </c>
      <c r="CT439" s="19">
        <f t="shared" si="32"/>
        <v>0</v>
      </c>
    </row>
    <row r="440" spans="96:98" ht="18.75" hidden="1" customHeight="1">
      <c r="CR440" s="20">
        <f t="shared" si="33"/>
        <v>0</v>
      </c>
      <c r="CS440" s="2">
        <v>43834</v>
      </c>
      <c r="CT440" s="19">
        <f t="shared" si="32"/>
        <v>0</v>
      </c>
    </row>
    <row r="441" spans="96:98" ht="18.75" hidden="1" customHeight="1">
      <c r="CR441" s="20">
        <f t="shared" si="33"/>
        <v>0</v>
      </c>
      <c r="CS441" s="2">
        <v>43841</v>
      </c>
      <c r="CT441" s="19">
        <f t="shared" si="32"/>
        <v>0</v>
      </c>
    </row>
    <row r="442" spans="96:98" ht="18.75" hidden="1" customHeight="1">
      <c r="CR442" s="20">
        <f t="shared" si="33"/>
        <v>0</v>
      </c>
      <c r="CS442" s="2">
        <v>43848</v>
      </c>
      <c r="CT442" s="19">
        <f t="shared" si="32"/>
        <v>0</v>
      </c>
    </row>
    <row r="443" spans="96:98" ht="18.75" hidden="1" customHeight="1">
      <c r="CR443" s="20">
        <f t="shared" si="33"/>
        <v>0</v>
      </c>
      <c r="CS443" s="2">
        <v>43855</v>
      </c>
      <c r="CT443" s="19">
        <f t="shared" si="32"/>
        <v>0</v>
      </c>
    </row>
    <row r="444" spans="96:98" ht="18.75" hidden="1" customHeight="1">
      <c r="CR444" s="20">
        <f t="shared" si="33"/>
        <v>0</v>
      </c>
      <c r="CS444" s="2">
        <v>43862</v>
      </c>
      <c r="CT444" s="19">
        <f t="shared" si="32"/>
        <v>0</v>
      </c>
    </row>
    <row r="445" spans="96:98" ht="18.75" hidden="1" customHeight="1">
      <c r="CR445" s="20">
        <f t="shared" si="33"/>
        <v>0</v>
      </c>
      <c r="CS445" s="2">
        <v>43869</v>
      </c>
      <c r="CT445" s="19">
        <f t="shared" si="32"/>
        <v>0</v>
      </c>
    </row>
    <row r="446" spans="96:98" ht="18.75" hidden="1" customHeight="1">
      <c r="CR446" s="20">
        <f t="shared" si="33"/>
        <v>0</v>
      </c>
      <c r="CS446" s="2">
        <v>43876</v>
      </c>
      <c r="CT446" s="19">
        <f t="shared" si="32"/>
        <v>0</v>
      </c>
    </row>
    <row r="447" spans="96:98" ht="18.75" hidden="1" customHeight="1">
      <c r="CR447" s="20">
        <f t="shared" si="33"/>
        <v>0</v>
      </c>
      <c r="CS447" s="2">
        <v>43883</v>
      </c>
      <c r="CT447" s="19">
        <f t="shared" si="32"/>
        <v>0</v>
      </c>
    </row>
    <row r="448" spans="96:98" ht="18.75" hidden="1" customHeight="1">
      <c r="CR448" s="20">
        <f t="shared" si="33"/>
        <v>0</v>
      </c>
      <c r="CS448" s="2">
        <v>43890</v>
      </c>
      <c r="CT448" s="19">
        <f t="shared" si="32"/>
        <v>0</v>
      </c>
    </row>
    <row r="449" spans="96:98" ht="18.75" hidden="1" customHeight="1">
      <c r="CR449" s="20">
        <f t="shared" si="33"/>
        <v>0</v>
      </c>
      <c r="CS449" s="2">
        <v>43897</v>
      </c>
      <c r="CT449" s="19">
        <f t="shared" si="32"/>
        <v>0</v>
      </c>
    </row>
    <row r="450" spans="96:98" ht="18.75" hidden="1" customHeight="1">
      <c r="CR450" s="20">
        <f t="shared" si="33"/>
        <v>0</v>
      </c>
      <c r="CS450" s="2">
        <v>43904</v>
      </c>
      <c r="CT450" s="19">
        <f t="shared" si="32"/>
        <v>0</v>
      </c>
    </row>
    <row r="451" spans="96:98" ht="18.75" hidden="1" customHeight="1">
      <c r="CR451" s="20">
        <f t="shared" si="33"/>
        <v>0</v>
      </c>
      <c r="CS451" s="2">
        <v>43911</v>
      </c>
      <c r="CT451" s="19">
        <f t="shared" si="32"/>
        <v>0</v>
      </c>
    </row>
    <row r="452" spans="96:98" ht="18.75" hidden="1" customHeight="1">
      <c r="CR452" s="20">
        <f t="shared" si="33"/>
        <v>0</v>
      </c>
      <c r="CS452" s="2">
        <v>43918</v>
      </c>
      <c r="CT452" s="19">
        <f t="shared" si="32"/>
        <v>0</v>
      </c>
    </row>
    <row r="453" spans="96:98" ht="18.75" hidden="1" customHeight="1">
      <c r="CR453" s="20">
        <f t="shared" si="33"/>
        <v>0</v>
      </c>
      <c r="CS453" s="2">
        <v>43925</v>
      </c>
      <c r="CT453" s="19">
        <f t="shared" si="32"/>
        <v>0</v>
      </c>
    </row>
    <row r="454" spans="96:98" ht="18.75" hidden="1" customHeight="1">
      <c r="CR454" s="20">
        <f t="shared" si="33"/>
        <v>0</v>
      </c>
      <c r="CS454" s="2">
        <v>43932</v>
      </c>
      <c r="CT454" s="19">
        <f t="shared" si="32"/>
        <v>0</v>
      </c>
    </row>
    <row r="455" spans="96:98" ht="18.75" hidden="1" customHeight="1">
      <c r="CR455" s="20">
        <f t="shared" si="33"/>
        <v>0</v>
      </c>
      <c r="CS455" s="2">
        <v>43939</v>
      </c>
      <c r="CT455" s="19">
        <f t="shared" si="32"/>
        <v>0</v>
      </c>
    </row>
    <row r="456" spans="96:98" ht="18.75" hidden="1" customHeight="1">
      <c r="CR456" s="20">
        <f t="shared" si="33"/>
        <v>0</v>
      </c>
      <c r="CS456" s="2">
        <v>43946</v>
      </c>
      <c r="CT456" s="19">
        <f t="shared" si="32"/>
        <v>0</v>
      </c>
    </row>
    <row r="457" spans="96:98" ht="18.75" hidden="1" customHeight="1">
      <c r="CR457" s="20">
        <f t="shared" si="33"/>
        <v>0</v>
      </c>
      <c r="CS457" s="2">
        <v>43953</v>
      </c>
      <c r="CT457" s="19">
        <f t="shared" si="32"/>
        <v>0</v>
      </c>
    </row>
    <row r="458" spans="96:98" ht="18.75" hidden="1" customHeight="1">
      <c r="CR458" s="20">
        <f t="shared" si="33"/>
        <v>0</v>
      </c>
      <c r="CS458" s="2">
        <v>43960</v>
      </c>
      <c r="CT458" s="19">
        <f t="shared" si="32"/>
        <v>0</v>
      </c>
    </row>
    <row r="459" spans="96:98" ht="18.75" hidden="1" customHeight="1">
      <c r="CR459" s="20">
        <f t="shared" si="33"/>
        <v>0</v>
      </c>
      <c r="CS459" s="2">
        <v>43967</v>
      </c>
      <c r="CT459" s="19">
        <f t="shared" si="32"/>
        <v>0</v>
      </c>
    </row>
    <row r="460" spans="96:98" ht="18.75" hidden="1" customHeight="1">
      <c r="CR460" s="20">
        <f t="shared" si="33"/>
        <v>0</v>
      </c>
      <c r="CS460" s="2">
        <v>43974</v>
      </c>
      <c r="CT460" s="19">
        <f t="shared" si="32"/>
        <v>0</v>
      </c>
    </row>
    <row r="461" spans="96:98" ht="18.75" hidden="1" customHeight="1">
      <c r="CR461" s="20">
        <f t="shared" si="33"/>
        <v>0</v>
      </c>
      <c r="CS461" s="2">
        <v>43981</v>
      </c>
      <c r="CT461" s="19">
        <f t="shared" si="32"/>
        <v>0</v>
      </c>
    </row>
    <row r="462" spans="96:98" ht="18.75" hidden="1" customHeight="1">
      <c r="CR462" s="20">
        <f t="shared" si="33"/>
        <v>0</v>
      </c>
      <c r="CS462" s="2">
        <v>43988</v>
      </c>
      <c r="CT462" s="19">
        <f t="shared" si="32"/>
        <v>0</v>
      </c>
    </row>
    <row r="463" spans="96:98" ht="18.75" hidden="1" customHeight="1">
      <c r="CR463" s="20">
        <f t="shared" si="33"/>
        <v>0</v>
      </c>
      <c r="CS463" s="2">
        <v>43995</v>
      </c>
      <c r="CT463" s="19">
        <f t="shared" si="32"/>
        <v>0</v>
      </c>
    </row>
    <row r="464" spans="96:98" ht="18.75" hidden="1" customHeight="1">
      <c r="CR464" s="20">
        <f t="shared" si="33"/>
        <v>0</v>
      </c>
      <c r="CS464" s="2">
        <v>44002</v>
      </c>
      <c r="CT464" s="19">
        <f t="shared" si="32"/>
        <v>0</v>
      </c>
    </row>
    <row r="465" spans="96:98" ht="18.75" hidden="1" customHeight="1">
      <c r="CR465" s="20">
        <f t="shared" si="33"/>
        <v>0</v>
      </c>
      <c r="CS465" s="2">
        <v>44009</v>
      </c>
      <c r="CT465" s="19">
        <f t="shared" si="32"/>
        <v>0</v>
      </c>
    </row>
    <row r="466" spans="96:98" ht="18.75" hidden="1" customHeight="1">
      <c r="CR466" s="20">
        <f t="shared" si="33"/>
        <v>0</v>
      </c>
      <c r="CS466" s="2">
        <v>44016</v>
      </c>
      <c r="CT466" s="19">
        <f t="shared" si="32"/>
        <v>0</v>
      </c>
    </row>
    <row r="467" spans="96:98" ht="18.75" hidden="1" customHeight="1">
      <c r="CR467" s="20">
        <f t="shared" si="33"/>
        <v>0</v>
      </c>
      <c r="CS467" s="2">
        <v>44023</v>
      </c>
      <c r="CT467" s="19">
        <f t="shared" si="32"/>
        <v>0</v>
      </c>
    </row>
    <row r="468" spans="96:98" ht="18.75" hidden="1" customHeight="1">
      <c r="CR468" s="20">
        <f t="shared" si="33"/>
        <v>0</v>
      </c>
      <c r="CS468" s="2">
        <v>44030</v>
      </c>
      <c r="CT468" s="19">
        <f t="shared" si="32"/>
        <v>0</v>
      </c>
    </row>
    <row r="469" spans="96:98" ht="18.75" hidden="1" customHeight="1">
      <c r="CR469" s="20">
        <f t="shared" si="33"/>
        <v>0</v>
      </c>
      <c r="CS469" s="2">
        <v>44037</v>
      </c>
      <c r="CT469" s="19">
        <f t="shared" si="32"/>
        <v>0</v>
      </c>
    </row>
    <row r="470" spans="96:98" ht="18.75" hidden="1" customHeight="1">
      <c r="CR470" s="20">
        <f t="shared" si="33"/>
        <v>0</v>
      </c>
      <c r="CS470" s="2">
        <v>44044</v>
      </c>
      <c r="CT470" s="19">
        <f t="shared" ref="CT470:CT533" si="34">IF(CR470=CS470,2,0)</f>
        <v>0</v>
      </c>
    </row>
    <row r="471" spans="96:98" ht="18.75" hidden="1" customHeight="1">
      <c r="CR471" s="20">
        <f t="shared" ref="CR471:CR534" si="35">CR470</f>
        <v>0</v>
      </c>
      <c r="CS471" s="2">
        <v>44051</v>
      </c>
      <c r="CT471" s="19">
        <f t="shared" si="34"/>
        <v>0</v>
      </c>
    </row>
    <row r="472" spans="96:98" ht="18.75" hidden="1" customHeight="1">
      <c r="CR472" s="20">
        <f t="shared" si="35"/>
        <v>0</v>
      </c>
      <c r="CS472" s="2">
        <v>44058</v>
      </c>
      <c r="CT472" s="19">
        <f t="shared" si="34"/>
        <v>0</v>
      </c>
    </row>
    <row r="473" spans="96:98" ht="18.75" hidden="1" customHeight="1">
      <c r="CR473" s="20">
        <f t="shared" si="35"/>
        <v>0</v>
      </c>
      <c r="CS473" s="2">
        <v>44065</v>
      </c>
      <c r="CT473" s="19">
        <f t="shared" si="34"/>
        <v>0</v>
      </c>
    </row>
    <row r="474" spans="96:98" ht="18.75" hidden="1" customHeight="1">
      <c r="CR474" s="20">
        <f t="shared" si="35"/>
        <v>0</v>
      </c>
      <c r="CS474" s="2">
        <v>44072</v>
      </c>
      <c r="CT474" s="19">
        <f t="shared" si="34"/>
        <v>0</v>
      </c>
    </row>
    <row r="475" spans="96:98" ht="18.75" hidden="1" customHeight="1">
      <c r="CR475" s="20">
        <f t="shared" si="35"/>
        <v>0</v>
      </c>
      <c r="CS475" s="2">
        <v>44079</v>
      </c>
      <c r="CT475" s="19">
        <f t="shared" si="34"/>
        <v>0</v>
      </c>
    </row>
    <row r="476" spans="96:98" ht="18.75" hidden="1" customHeight="1">
      <c r="CR476" s="20">
        <f t="shared" si="35"/>
        <v>0</v>
      </c>
      <c r="CS476" s="2">
        <v>44086</v>
      </c>
      <c r="CT476" s="19">
        <f t="shared" si="34"/>
        <v>0</v>
      </c>
    </row>
    <row r="477" spans="96:98" ht="18.75" hidden="1" customHeight="1">
      <c r="CR477" s="20">
        <f t="shared" si="35"/>
        <v>0</v>
      </c>
      <c r="CS477" s="2">
        <v>44093</v>
      </c>
      <c r="CT477" s="19">
        <f t="shared" si="34"/>
        <v>0</v>
      </c>
    </row>
    <row r="478" spans="96:98" ht="18.75" hidden="1" customHeight="1">
      <c r="CR478" s="20">
        <f t="shared" si="35"/>
        <v>0</v>
      </c>
      <c r="CS478" s="2">
        <v>44100</v>
      </c>
      <c r="CT478" s="19">
        <f t="shared" si="34"/>
        <v>0</v>
      </c>
    </row>
    <row r="479" spans="96:98" ht="18.75" hidden="1" customHeight="1">
      <c r="CR479" s="20">
        <f t="shared" si="35"/>
        <v>0</v>
      </c>
      <c r="CS479" s="2">
        <v>44107</v>
      </c>
      <c r="CT479" s="19">
        <f t="shared" si="34"/>
        <v>0</v>
      </c>
    </row>
    <row r="480" spans="96:98" ht="18.75" hidden="1" customHeight="1">
      <c r="CR480" s="20">
        <f t="shared" si="35"/>
        <v>0</v>
      </c>
      <c r="CS480" s="2">
        <v>44114</v>
      </c>
      <c r="CT480" s="19">
        <f t="shared" si="34"/>
        <v>0</v>
      </c>
    </row>
    <row r="481" spans="96:98" ht="18.75" hidden="1" customHeight="1">
      <c r="CR481" s="20">
        <f t="shared" si="35"/>
        <v>0</v>
      </c>
      <c r="CS481" s="2">
        <v>44121</v>
      </c>
      <c r="CT481" s="19">
        <f t="shared" si="34"/>
        <v>0</v>
      </c>
    </row>
    <row r="482" spans="96:98" ht="18.75" hidden="1" customHeight="1">
      <c r="CR482" s="20">
        <f t="shared" si="35"/>
        <v>0</v>
      </c>
      <c r="CS482" s="2">
        <v>44128</v>
      </c>
      <c r="CT482" s="19">
        <f t="shared" si="34"/>
        <v>0</v>
      </c>
    </row>
    <row r="483" spans="96:98" ht="18.75" hidden="1" customHeight="1">
      <c r="CR483" s="20">
        <f t="shared" si="35"/>
        <v>0</v>
      </c>
      <c r="CS483" s="2">
        <v>44135</v>
      </c>
      <c r="CT483" s="19">
        <f t="shared" si="34"/>
        <v>0</v>
      </c>
    </row>
    <row r="484" spans="96:98" ht="18.75" hidden="1" customHeight="1">
      <c r="CR484" s="20">
        <f t="shared" si="35"/>
        <v>0</v>
      </c>
      <c r="CS484" s="2">
        <v>44142</v>
      </c>
      <c r="CT484" s="19">
        <f t="shared" si="34"/>
        <v>0</v>
      </c>
    </row>
    <row r="485" spans="96:98" ht="18.75" hidden="1" customHeight="1">
      <c r="CR485" s="20">
        <f t="shared" si="35"/>
        <v>0</v>
      </c>
      <c r="CS485" s="2">
        <v>44149</v>
      </c>
      <c r="CT485" s="19">
        <f t="shared" si="34"/>
        <v>0</v>
      </c>
    </row>
    <row r="486" spans="96:98" ht="18.75" hidden="1" customHeight="1">
      <c r="CR486" s="20">
        <f t="shared" si="35"/>
        <v>0</v>
      </c>
      <c r="CS486" s="2">
        <v>44156</v>
      </c>
      <c r="CT486" s="19">
        <f t="shared" si="34"/>
        <v>0</v>
      </c>
    </row>
    <row r="487" spans="96:98" ht="18.75" hidden="1" customHeight="1">
      <c r="CR487" s="20">
        <f t="shared" si="35"/>
        <v>0</v>
      </c>
      <c r="CS487" s="2">
        <v>44163</v>
      </c>
      <c r="CT487" s="19">
        <f t="shared" si="34"/>
        <v>0</v>
      </c>
    </row>
    <row r="488" spans="96:98" ht="18.75" hidden="1" customHeight="1">
      <c r="CR488" s="20">
        <f t="shared" si="35"/>
        <v>0</v>
      </c>
      <c r="CS488" s="2">
        <v>44170</v>
      </c>
      <c r="CT488" s="19">
        <f t="shared" si="34"/>
        <v>0</v>
      </c>
    </row>
    <row r="489" spans="96:98" ht="18.75" hidden="1" customHeight="1">
      <c r="CR489" s="20">
        <f t="shared" si="35"/>
        <v>0</v>
      </c>
      <c r="CS489" s="2">
        <v>44177</v>
      </c>
      <c r="CT489" s="19">
        <f t="shared" si="34"/>
        <v>0</v>
      </c>
    </row>
    <row r="490" spans="96:98" ht="18.75" hidden="1" customHeight="1">
      <c r="CR490" s="20">
        <f t="shared" si="35"/>
        <v>0</v>
      </c>
      <c r="CS490" s="2">
        <v>44184</v>
      </c>
      <c r="CT490" s="19">
        <f t="shared" si="34"/>
        <v>0</v>
      </c>
    </row>
    <row r="491" spans="96:98" ht="18.75" hidden="1" customHeight="1">
      <c r="CR491" s="20">
        <f t="shared" si="35"/>
        <v>0</v>
      </c>
      <c r="CS491" s="2">
        <v>44191</v>
      </c>
      <c r="CT491" s="19">
        <f t="shared" si="34"/>
        <v>0</v>
      </c>
    </row>
    <row r="492" spans="96:98" ht="18.75" hidden="1" customHeight="1">
      <c r="CR492" s="20">
        <f t="shared" si="35"/>
        <v>0</v>
      </c>
      <c r="CS492" s="2">
        <v>44198</v>
      </c>
      <c r="CT492" s="19">
        <f t="shared" si="34"/>
        <v>0</v>
      </c>
    </row>
    <row r="493" spans="96:98" ht="18.75" hidden="1" customHeight="1">
      <c r="CR493" s="20">
        <f t="shared" si="35"/>
        <v>0</v>
      </c>
      <c r="CS493" s="2">
        <v>44205</v>
      </c>
      <c r="CT493" s="19">
        <f t="shared" si="34"/>
        <v>0</v>
      </c>
    </row>
    <row r="494" spans="96:98" ht="18.75" hidden="1" customHeight="1">
      <c r="CR494" s="20">
        <f t="shared" si="35"/>
        <v>0</v>
      </c>
      <c r="CS494" s="2">
        <v>44212</v>
      </c>
      <c r="CT494" s="19">
        <f t="shared" si="34"/>
        <v>0</v>
      </c>
    </row>
    <row r="495" spans="96:98" ht="18.75" hidden="1" customHeight="1">
      <c r="CR495" s="20">
        <f t="shared" si="35"/>
        <v>0</v>
      </c>
      <c r="CS495" s="2">
        <v>44219</v>
      </c>
      <c r="CT495" s="19">
        <f t="shared" si="34"/>
        <v>0</v>
      </c>
    </row>
    <row r="496" spans="96:98" ht="18.75" hidden="1" customHeight="1">
      <c r="CR496" s="20">
        <f t="shared" si="35"/>
        <v>0</v>
      </c>
      <c r="CS496" s="2">
        <v>44226</v>
      </c>
      <c r="CT496" s="19">
        <f t="shared" si="34"/>
        <v>0</v>
      </c>
    </row>
    <row r="497" spans="96:98" ht="18.75" hidden="1" customHeight="1">
      <c r="CR497" s="20">
        <f t="shared" si="35"/>
        <v>0</v>
      </c>
      <c r="CS497" s="2">
        <v>44233</v>
      </c>
      <c r="CT497" s="19">
        <f t="shared" si="34"/>
        <v>0</v>
      </c>
    </row>
    <row r="498" spans="96:98" ht="18.75" hidden="1" customHeight="1">
      <c r="CR498" s="20">
        <f t="shared" si="35"/>
        <v>0</v>
      </c>
      <c r="CS498" s="2">
        <v>44240</v>
      </c>
      <c r="CT498" s="19">
        <f t="shared" si="34"/>
        <v>0</v>
      </c>
    </row>
    <row r="499" spans="96:98" ht="18.75" hidden="1" customHeight="1">
      <c r="CR499" s="20">
        <f t="shared" si="35"/>
        <v>0</v>
      </c>
      <c r="CS499" s="2">
        <v>44247</v>
      </c>
      <c r="CT499" s="19">
        <f t="shared" si="34"/>
        <v>0</v>
      </c>
    </row>
    <row r="500" spans="96:98" ht="18.75" hidden="1" customHeight="1">
      <c r="CR500" s="20">
        <f t="shared" si="35"/>
        <v>0</v>
      </c>
      <c r="CS500" s="2">
        <v>44254</v>
      </c>
      <c r="CT500" s="19">
        <f t="shared" si="34"/>
        <v>0</v>
      </c>
    </row>
    <row r="501" spans="96:98" ht="18.75" hidden="1" customHeight="1">
      <c r="CR501" s="20">
        <f t="shared" si="35"/>
        <v>0</v>
      </c>
      <c r="CS501" s="2">
        <v>44261</v>
      </c>
      <c r="CT501" s="19">
        <f t="shared" si="34"/>
        <v>0</v>
      </c>
    </row>
    <row r="502" spans="96:98" ht="18.75" hidden="1" customHeight="1">
      <c r="CR502" s="20">
        <f t="shared" si="35"/>
        <v>0</v>
      </c>
      <c r="CS502" s="2">
        <v>44268</v>
      </c>
      <c r="CT502" s="19">
        <f t="shared" si="34"/>
        <v>0</v>
      </c>
    </row>
    <row r="503" spans="96:98" ht="18.75" hidden="1" customHeight="1">
      <c r="CR503" s="20">
        <f t="shared" si="35"/>
        <v>0</v>
      </c>
      <c r="CS503" s="2">
        <v>44275</v>
      </c>
      <c r="CT503" s="19">
        <f t="shared" si="34"/>
        <v>0</v>
      </c>
    </row>
    <row r="504" spans="96:98" ht="18.75" hidden="1" customHeight="1">
      <c r="CR504" s="20">
        <f t="shared" si="35"/>
        <v>0</v>
      </c>
      <c r="CS504" s="2">
        <v>44282</v>
      </c>
      <c r="CT504" s="19">
        <f t="shared" si="34"/>
        <v>0</v>
      </c>
    </row>
    <row r="505" spans="96:98" ht="18.75" hidden="1" customHeight="1">
      <c r="CR505" s="20">
        <f t="shared" si="35"/>
        <v>0</v>
      </c>
      <c r="CS505" s="2">
        <v>44289</v>
      </c>
      <c r="CT505" s="19">
        <f t="shared" si="34"/>
        <v>0</v>
      </c>
    </row>
    <row r="506" spans="96:98" ht="18.75" hidden="1" customHeight="1">
      <c r="CR506" s="20">
        <f t="shared" si="35"/>
        <v>0</v>
      </c>
      <c r="CS506" s="2">
        <v>44296</v>
      </c>
      <c r="CT506" s="19">
        <f t="shared" si="34"/>
        <v>0</v>
      </c>
    </row>
    <row r="507" spans="96:98" ht="18.75" hidden="1" customHeight="1">
      <c r="CR507" s="20">
        <f t="shared" si="35"/>
        <v>0</v>
      </c>
      <c r="CS507" s="2">
        <v>44303</v>
      </c>
      <c r="CT507" s="19">
        <f t="shared" si="34"/>
        <v>0</v>
      </c>
    </row>
    <row r="508" spans="96:98" ht="18.75" hidden="1" customHeight="1">
      <c r="CR508" s="20">
        <f t="shared" si="35"/>
        <v>0</v>
      </c>
      <c r="CS508" s="2">
        <v>44310</v>
      </c>
      <c r="CT508" s="19">
        <f t="shared" si="34"/>
        <v>0</v>
      </c>
    </row>
    <row r="509" spans="96:98" ht="18.75" hidden="1" customHeight="1">
      <c r="CR509" s="20">
        <f t="shared" si="35"/>
        <v>0</v>
      </c>
      <c r="CS509" s="2">
        <v>44317</v>
      </c>
      <c r="CT509" s="19">
        <f t="shared" si="34"/>
        <v>0</v>
      </c>
    </row>
    <row r="510" spans="96:98" ht="18.75" hidden="1" customHeight="1">
      <c r="CR510" s="20">
        <f t="shared" si="35"/>
        <v>0</v>
      </c>
      <c r="CS510" s="2">
        <v>44324</v>
      </c>
      <c r="CT510" s="19">
        <f t="shared" si="34"/>
        <v>0</v>
      </c>
    </row>
    <row r="511" spans="96:98" ht="18.75" hidden="1" customHeight="1">
      <c r="CR511" s="20">
        <f t="shared" si="35"/>
        <v>0</v>
      </c>
      <c r="CS511" s="2">
        <v>44331</v>
      </c>
      <c r="CT511" s="19">
        <f t="shared" si="34"/>
        <v>0</v>
      </c>
    </row>
    <row r="512" spans="96:98" ht="18.75" hidden="1" customHeight="1">
      <c r="CR512" s="20">
        <f t="shared" si="35"/>
        <v>0</v>
      </c>
      <c r="CS512" s="2">
        <v>44338</v>
      </c>
      <c r="CT512" s="19">
        <f t="shared" si="34"/>
        <v>0</v>
      </c>
    </row>
    <row r="513" spans="96:98" ht="18.75" hidden="1" customHeight="1">
      <c r="CR513" s="20">
        <f t="shared" si="35"/>
        <v>0</v>
      </c>
      <c r="CS513" s="2">
        <v>44345</v>
      </c>
      <c r="CT513" s="19">
        <f t="shared" si="34"/>
        <v>0</v>
      </c>
    </row>
    <row r="514" spans="96:98" ht="18.75" hidden="1" customHeight="1">
      <c r="CR514" s="20">
        <f t="shared" si="35"/>
        <v>0</v>
      </c>
      <c r="CS514" s="2">
        <v>44352</v>
      </c>
      <c r="CT514" s="19">
        <f t="shared" si="34"/>
        <v>0</v>
      </c>
    </row>
    <row r="515" spans="96:98" ht="18.75" hidden="1" customHeight="1">
      <c r="CR515" s="20">
        <f t="shared" si="35"/>
        <v>0</v>
      </c>
      <c r="CS515" s="2">
        <v>44359</v>
      </c>
      <c r="CT515" s="19">
        <f t="shared" si="34"/>
        <v>0</v>
      </c>
    </row>
    <row r="516" spans="96:98" ht="18.75" hidden="1" customHeight="1">
      <c r="CR516" s="20">
        <f t="shared" si="35"/>
        <v>0</v>
      </c>
      <c r="CS516" s="2">
        <v>44366</v>
      </c>
      <c r="CT516" s="19">
        <f t="shared" si="34"/>
        <v>0</v>
      </c>
    </row>
    <row r="517" spans="96:98" ht="18.75" hidden="1" customHeight="1">
      <c r="CR517" s="20">
        <f t="shared" si="35"/>
        <v>0</v>
      </c>
      <c r="CS517" s="2">
        <v>44373</v>
      </c>
      <c r="CT517" s="19">
        <f t="shared" si="34"/>
        <v>0</v>
      </c>
    </row>
    <row r="518" spans="96:98" ht="18.75" hidden="1" customHeight="1">
      <c r="CR518" s="20">
        <f t="shared" si="35"/>
        <v>0</v>
      </c>
      <c r="CS518" s="2">
        <v>44380</v>
      </c>
      <c r="CT518" s="19">
        <f t="shared" si="34"/>
        <v>0</v>
      </c>
    </row>
    <row r="519" spans="96:98" ht="18.75" hidden="1" customHeight="1">
      <c r="CR519" s="20">
        <f t="shared" si="35"/>
        <v>0</v>
      </c>
      <c r="CS519" s="2">
        <v>44387</v>
      </c>
      <c r="CT519" s="19">
        <f t="shared" si="34"/>
        <v>0</v>
      </c>
    </row>
    <row r="520" spans="96:98" ht="18.75" hidden="1" customHeight="1">
      <c r="CR520" s="20">
        <f t="shared" si="35"/>
        <v>0</v>
      </c>
      <c r="CS520" s="2">
        <v>44394</v>
      </c>
      <c r="CT520" s="19">
        <f t="shared" si="34"/>
        <v>0</v>
      </c>
    </row>
    <row r="521" spans="96:98" ht="18.75" hidden="1" customHeight="1">
      <c r="CR521" s="20">
        <f t="shared" si="35"/>
        <v>0</v>
      </c>
      <c r="CS521" s="2">
        <v>44401</v>
      </c>
      <c r="CT521" s="19">
        <f t="shared" si="34"/>
        <v>0</v>
      </c>
    </row>
    <row r="522" spans="96:98" ht="18.75" hidden="1" customHeight="1">
      <c r="CR522" s="20">
        <f t="shared" si="35"/>
        <v>0</v>
      </c>
      <c r="CS522" s="2">
        <v>44408</v>
      </c>
      <c r="CT522" s="19">
        <f t="shared" si="34"/>
        <v>0</v>
      </c>
    </row>
    <row r="523" spans="96:98" ht="18.75" hidden="1" customHeight="1">
      <c r="CR523" s="20">
        <f t="shared" si="35"/>
        <v>0</v>
      </c>
      <c r="CS523" s="2">
        <v>44415</v>
      </c>
      <c r="CT523" s="19">
        <f t="shared" si="34"/>
        <v>0</v>
      </c>
    </row>
    <row r="524" spans="96:98" ht="18.75" hidden="1" customHeight="1">
      <c r="CR524" s="20">
        <f t="shared" si="35"/>
        <v>0</v>
      </c>
      <c r="CS524" s="2">
        <v>44422</v>
      </c>
      <c r="CT524" s="19">
        <f t="shared" si="34"/>
        <v>0</v>
      </c>
    </row>
    <row r="525" spans="96:98" ht="18.75" hidden="1" customHeight="1">
      <c r="CR525" s="20">
        <f t="shared" si="35"/>
        <v>0</v>
      </c>
      <c r="CS525" s="2">
        <v>44429</v>
      </c>
      <c r="CT525" s="19">
        <f t="shared" si="34"/>
        <v>0</v>
      </c>
    </row>
    <row r="526" spans="96:98" ht="18.75" hidden="1" customHeight="1">
      <c r="CR526" s="20">
        <f t="shared" si="35"/>
        <v>0</v>
      </c>
      <c r="CS526" s="2">
        <v>44436</v>
      </c>
      <c r="CT526" s="19">
        <f t="shared" si="34"/>
        <v>0</v>
      </c>
    </row>
    <row r="527" spans="96:98" ht="18.75" hidden="1" customHeight="1">
      <c r="CR527" s="20">
        <f t="shared" si="35"/>
        <v>0</v>
      </c>
      <c r="CS527" s="2">
        <v>44443</v>
      </c>
      <c r="CT527" s="19">
        <f t="shared" si="34"/>
        <v>0</v>
      </c>
    </row>
    <row r="528" spans="96:98" ht="18.75" hidden="1" customHeight="1">
      <c r="CR528" s="20">
        <f t="shared" si="35"/>
        <v>0</v>
      </c>
      <c r="CS528" s="2">
        <v>44450</v>
      </c>
      <c r="CT528" s="19">
        <f t="shared" si="34"/>
        <v>0</v>
      </c>
    </row>
    <row r="529" spans="96:98" ht="18.75" hidden="1" customHeight="1">
      <c r="CR529" s="20">
        <f t="shared" si="35"/>
        <v>0</v>
      </c>
      <c r="CS529" s="2">
        <v>44457</v>
      </c>
      <c r="CT529" s="19">
        <f t="shared" si="34"/>
        <v>0</v>
      </c>
    </row>
    <row r="530" spans="96:98" ht="18.75" hidden="1" customHeight="1">
      <c r="CR530" s="20">
        <f t="shared" si="35"/>
        <v>0</v>
      </c>
      <c r="CS530" s="2">
        <v>44464</v>
      </c>
      <c r="CT530" s="19">
        <f t="shared" si="34"/>
        <v>0</v>
      </c>
    </row>
    <row r="531" spans="96:98" ht="18.75" hidden="1" customHeight="1">
      <c r="CR531" s="20">
        <f t="shared" si="35"/>
        <v>0</v>
      </c>
      <c r="CS531" s="2">
        <v>44471</v>
      </c>
      <c r="CT531" s="19">
        <f t="shared" si="34"/>
        <v>0</v>
      </c>
    </row>
    <row r="532" spans="96:98" ht="18.75" hidden="1" customHeight="1">
      <c r="CR532" s="20">
        <f t="shared" si="35"/>
        <v>0</v>
      </c>
      <c r="CS532" s="2">
        <v>44478</v>
      </c>
      <c r="CT532" s="19">
        <f t="shared" si="34"/>
        <v>0</v>
      </c>
    </row>
    <row r="533" spans="96:98" ht="18.75" hidden="1" customHeight="1">
      <c r="CR533" s="20">
        <f t="shared" si="35"/>
        <v>0</v>
      </c>
      <c r="CS533" s="2">
        <v>44485</v>
      </c>
      <c r="CT533" s="19">
        <f t="shared" si="34"/>
        <v>0</v>
      </c>
    </row>
    <row r="534" spans="96:98" ht="18.75" hidden="1" customHeight="1">
      <c r="CR534" s="20">
        <f t="shared" si="35"/>
        <v>0</v>
      </c>
      <c r="CS534" s="2">
        <v>44492</v>
      </c>
      <c r="CT534" s="19">
        <f t="shared" ref="CT534:CT597" si="36">IF(CR534=CS534,2,0)</f>
        <v>0</v>
      </c>
    </row>
    <row r="535" spans="96:98" ht="18.75" hidden="1" customHeight="1">
      <c r="CR535" s="20">
        <f t="shared" ref="CR535:CR598" si="37">CR534</f>
        <v>0</v>
      </c>
      <c r="CS535" s="2">
        <v>44499</v>
      </c>
      <c r="CT535" s="19">
        <f t="shared" si="36"/>
        <v>0</v>
      </c>
    </row>
    <row r="536" spans="96:98" ht="18.75" hidden="1" customHeight="1">
      <c r="CR536" s="20">
        <f t="shared" si="37"/>
        <v>0</v>
      </c>
      <c r="CS536" s="2">
        <v>44506</v>
      </c>
      <c r="CT536" s="19">
        <f t="shared" si="36"/>
        <v>0</v>
      </c>
    </row>
    <row r="537" spans="96:98" ht="18.75" hidden="1" customHeight="1">
      <c r="CR537" s="20">
        <f t="shared" si="37"/>
        <v>0</v>
      </c>
      <c r="CS537" s="2">
        <v>44513</v>
      </c>
      <c r="CT537" s="19">
        <f t="shared" si="36"/>
        <v>0</v>
      </c>
    </row>
    <row r="538" spans="96:98" ht="18.75" hidden="1" customHeight="1">
      <c r="CR538" s="20">
        <f t="shared" si="37"/>
        <v>0</v>
      </c>
      <c r="CS538" s="2">
        <v>44520</v>
      </c>
      <c r="CT538" s="19">
        <f t="shared" si="36"/>
        <v>0</v>
      </c>
    </row>
    <row r="539" spans="96:98" ht="18.75" hidden="1" customHeight="1">
      <c r="CR539" s="20">
        <f t="shared" si="37"/>
        <v>0</v>
      </c>
      <c r="CS539" s="2">
        <v>44527</v>
      </c>
      <c r="CT539" s="19">
        <f t="shared" si="36"/>
        <v>0</v>
      </c>
    </row>
    <row r="540" spans="96:98" ht="18.75" hidden="1" customHeight="1">
      <c r="CR540" s="20">
        <f t="shared" si="37"/>
        <v>0</v>
      </c>
      <c r="CS540" s="2">
        <v>44534</v>
      </c>
      <c r="CT540" s="19">
        <f t="shared" si="36"/>
        <v>0</v>
      </c>
    </row>
    <row r="541" spans="96:98" ht="18.75" hidden="1" customHeight="1">
      <c r="CR541" s="20">
        <f t="shared" si="37"/>
        <v>0</v>
      </c>
      <c r="CS541" s="2">
        <v>44541</v>
      </c>
      <c r="CT541" s="19">
        <f t="shared" si="36"/>
        <v>0</v>
      </c>
    </row>
    <row r="542" spans="96:98" ht="18.75" hidden="1" customHeight="1">
      <c r="CR542" s="20">
        <f t="shared" si="37"/>
        <v>0</v>
      </c>
      <c r="CS542" s="2">
        <v>44548</v>
      </c>
      <c r="CT542" s="19">
        <f t="shared" si="36"/>
        <v>0</v>
      </c>
    </row>
    <row r="543" spans="96:98" ht="18.75" hidden="1" customHeight="1">
      <c r="CR543" s="20">
        <f t="shared" si="37"/>
        <v>0</v>
      </c>
      <c r="CS543" s="2">
        <v>44555</v>
      </c>
      <c r="CT543" s="19">
        <f t="shared" si="36"/>
        <v>0</v>
      </c>
    </row>
    <row r="544" spans="96:98" ht="18.75" hidden="1" customHeight="1">
      <c r="CR544" s="20">
        <f t="shared" si="37"/>
        <v>0</v>
      </c>
      <c r="CS544" s="2">
        <v>44562</v>
      </c>
      <c r="CT544" s="19">
        <f t="shared" si="36"/>
        <v>0</v>
      </c>
    </row>
    <row r="545" spans="96:98" ht="18.75" hidden="1" customHeight="1">
      <c r="CR545" s="20">
        <f t="shared" si="37"/>
        <v>0</v>
      </c>
      <c r="CS545" s="2">
        <v>44569</v>
      </c>
      <c r="CT545" s="19">
        <f t="shared" si="36"/>
        <v>0</v>
      </c>
    </row>
    <row r="546" spans="96:98" ht="18.75" hidden="1" customHeight="1">
      <c r="CR546" s="20">
        <f t="shared" si="37"/>
        <v>0</v>
      </c>
      <c r="CS546" s="2">
        <v>44576</v>
      </c>
      <c r="CT546" s="19">
        <f t="shared" si="36"/>
        <v>0</v>
      </c>
    </row>
    <row r="547" spans="96:98" ht="18.75" hidden="1" customHeight="1">
      <c r="CR547" s="20">
        <f t="shared" si="37"/>
        <v>0</v>
      </c>
      <c r="CS547" s="2">
        <v>44583</v>
      </c>
      <c r="CT547" s="19">
        <f t="shared" si="36"/>
        <v>0</v>
      </c>
    </row>
    <row r="548" spans="96:98" ht="18.75" hidden="1" customHeight="1">
      <c r="CR548" s="20">
        <f t="shared" si="37"/>
        <v>0</v>
      </c>
      <c r="CS548" s="2">
        <v>44590</v>
      </c>
      <c r="CT548" s="19">
        <f t="shared" si="36"/>
        <v>0</v>
      </c>
    </row>
    <row r="549" spans="96:98" ht="18.75" hidden="1" customHeight="1">
      <c r="CR549" s="20">
        <f t="shared" si="37"/>
        <v>0</v>
      </c>
      <c r="CS549" s="2">
        <v>44597</v>
      </c>
      <c r="CT549" s="19">
        <f t="shared" si="36"/>
        <v>0</v>
      </c>
    </row>
    <row r="550" spans="96:98" ht="18.75" hidden="1" customHeight="1">
      <c r="CR550" s="20">
        <f t="shared" si="37"/>
        <v>0</v>
      </c>
      <c r="CS550" s="2">
        <v>44604</v>
      </c>
      <c r="CT550" s="19">
        <f t="shared" si="36"/>
        <v>0</v>
      </c>
    </row>
    <row r="551" spans="96:98" ht="18.75" hidden="1" customHeight="1">
      <c r="CR551" s="20">
        <f t="shared" si="37"/>
        <v>0</v>
      </c>
      <c r="CS551" s="2">
        <v>44611</v>
      </c>
      <c r="CT551" s="19">
        <f t="shared" si="36"/>
        <v>0</v>
      </c>
    </row>
    <row r="552" spans="96:98" ht="18.75" hidden="1" customHeight="1">
      <c r="CR552" s="20">
        <f t="shared" si="37"/>
        <v>0</v>
      </c>
      <c r="CS552" s="2">
        <v>44618</v>
      </c>
      <c r="CT552" s="19">
        <f t="shared" si="36"/>
        <v>0</v>
      </c>
    </row>
    <row r="553" spans="96:98" ht="18.75" hidden="1" customHeight="1">
      <c r="CR553" s="20">
        <f t="shared" si="37"/>
        <v>0</v>
      </c>
      <c r="CS553" s="2">
        <v>44625</v>
      </c>
      <c r="CT553" s="19">
        <f t="shared" si="36"/>
        <v>0</v>
      </c>
    </row>
    <row r="554" spans="96:98" ht="18.75" hidden="1" customHeight="1">
      <c r="CR554" s="20">
        <f t="shared" si="37"/>
        <v>0</v>
      </c>
      <c r="CS554" s="2">
        <v>44632</v>
      </c>
      <c r="CT554" s="19">
        <f t="shared" si="36"/>
        <v>0</v>
      </c>
    </row>
    <row r="555" spans="96:98" ht="18.75" hidden="1" customHeight="1">
      <c r="CR555" s="20">
        <f t="shared" si="37"/>
        <v>0</v>
      </c>
      <c r="CS555" s="2">
        <v>44639</v>
      </c>
      <c r="CT555" s="19">
        <f t="shared" si="36"/>
        <v>0</v>
      </c>
    </row>
    <row r="556" spans="96:98" ht="18.75" hidden="1" customHeight="1">
      <c r="CR556" s="20">
        <f t="shared" si="37"/>
        <v>0</v>
      </c>
      <c r="CS556" s="2">
        <v>44646</v>
      </c>
      <c r="CT556" s="19">
        <f t="shared" si="36"/>
        <v>0</v>
      </c>
    </row>
    <row r="557" spans="96:98" ht="18.75" hidden="1" customHeight="1">
      <c r="CR557" s="20">
        <f t="shared" si="37"/>
        <v>0</v>
      </c>
      <c r="CS557" s="2">
        <v>44653</v>
      </c>
      <c r="CT557" s="19">
        <f t="shared" si="36"/>
        <v>0</v>
      </c>
    </row>
    <row r="558" spans="96:98" ht="18.75" hidden="1" customHeight="1">
      <c r="CR558" s="20">
        <f t="shared" si="37"/>
        <v>0</v>
      </c>
      <c r="CS558" s="2">
        <v>44660</v>
      </c>
      <c r="CT558" s="19">
        <f t="shared" si="36"/>
        <v>0</v>
      </c>
    </row>
    <row r="559" spans="96:98" ht="18.75" hidden="1" customHeight="1">
      <c r="CR559" s="20">
        <f t="shared" si="37"/>
        <v>0</v>
      </c>
      <c r="CS559" s="2">
        <v>44667</v>
      </c>
      <c r="CT559" s="19">
        <f t="shared" si="36"/>
        <v>0</v>
      </c>
    </row>
    <row r="560" spans="96:98" ht="18.75" hidden="1" customHeight="1">
      <c r="CR560" s="20">
        <f t="shared" si="37"/>
        <v>0</v>
      </c>
      <c r="CS560" s="2">
        <v>44674</v>
      </c>
      <c r="CT560" s="19">
        <f t="shared" si="36"/>
        <v>0</v>
      </c>
    </row>
    <row r="561" spans="96:98" ht="18.75" hidden="1" customHeight="1">
      <c r="CR561" s="20">
        <f t="shared" si="37"/>
        <v>0</v>
      </c>
      <c r="CS561" s="2">
        <v>44681</v>
      </c>
      <c r="CT561" s="19">
        <f t="shared" si="36"/>
        <v>0</v>
      </c>
    </row>
    <row r="562" spans="96:98" ht="18.75" hidden="1" customHeight="1">
      <c r="CR562" s="20">
        <f t="shared" si="37"/>
        <v>0</v>
      </c>
      <c r="CS562" s="2">
        <v>44688</v>
      </c>
      <c r="CT562" s="19">
        <f t="shared" si="36"/>
        <v>0</v>
      </c>
    </row>
    <row r="563" spans="96:98" ht="18.75" hidden="1" customHeight="1">
      <c r="CR563" s="20">
        <f t="shared" si="37"/>
        <v>0</v>
      </c>
      <c r="CS563" s="2">
        <v>44695</v>
      </c>
      <c r="CT563" s="19">
        <f t="shared" si="36"/>
        <v>0</v>
      </c>
    </row>
    <row r="564" spans="96:98" ht="18.75" hidden="1" customHeight="1">
      <c r="CR564" s="20">
        <f t="shared" si="37"/>
        <v>0</v>
      </c>
      <c r="CS564" s="2">
        <v>44702</v>
      </c>
      <c r="CT564" s="19">
        <f t="shared" si="36"/>
        <v>0</v>
      </c>
    </row>
    <row r="565" spans="96:98" ht="18.75" hidden="1" customHeight="1">
      <c r="CR565" s="20">
        <f t="shared" si="37"/>
        <v>0</v>
      </c>
      <c r="CS565" s="2">
        <v>44709</v>
      </c>
      <c r="CT565" s="19">
        <f t="shared" si="36"/>
        <v>0</v>
      </c>
    </row>
    <row r="566" spans="96:98" ht="18.75" hidden="1" customHeight="1">
      <c r="CR566" s="20">
        <f t="shared" si="37"/>
        <v>0</v>
      </c>
      <c r="CS566" s="2">
        <v>44716</v>
      </c>
      <c r="CT566" s="19">
        <f t="shared" si="36"/>
        <v>0</v>
      </c>
    </row>
    <row r="567" spans="96:98" ht="18.75" hidden="1" customHeight="1">
      <c r="CR567" s="20">
        <f t="shared" si="37"/>
        <v>0</v>
      </c>
      <c r="CS567" s="2">
        <v>44723</v>
      </c>
      <c r="CT567" s="19">
        <f t="shared" si="36"/>
        <v>0</v>
      </c>
    </row>
    <row r="568" spans="96:98" ht="18.75" hidden="1" customHeight="1">
      <c r="CR568" s="20">
        <f t="shared" si="37"/>
        <v>0</v>
      </c>
      <c r="CS568" s="2">
        <v>44730</v>
      </c>
      <c r="CT568" s="19">
        <f t="shared" si="36"/>
        <v>0</v>
      </c>
    </row>
    <row r="569" spans="96:98" ht="18.75" hidden="1" customHeight="1">
      <c r="CR569" s="20">
        <f t="shared" si="37"/>
        <v>0</v>
      </c>
      <c r="CS569" s="2">
        <v>44737</v>
      </c>
      <c r="CT569" s="19">
        <f t="shared" si="36"/>
        <v>0</v>
      </c>
    </row>
    <row r="570" spans="96:98" ht="18.75" hidden="1" customHeight="1">
      <c r="CR570" s="20">
        <f t="shared" si="37"/>
        <v>0</v>
      </c>
      <c r="CS570" s="2">
        <v>44744</v>
      </c>
      <c r="CT570" s="19">
        <f t="shared" si="36"/>
        <v>0</v>
      </c>
    </row>
    <row r="571" spans="96:98" ht="18.75" hidden="1" customHeight="1">
      <c r="CR571" s="20">
        <f t="shared" si="37"/>
        <v>0</v>
      </c>
      <c r="CS571" s="2">
        <v>44751</v>
      </c>
      <c r="CT571" s="19">
        <f t="shared" si="36"/>
        <v>0</v>
      </c>
    </row>
    <row r="572" spans="96:98" ht="18.75" hidden="1" customHeight="1">
      <c r="CR572" s="20">
        <f t="shared" si="37"/>
        <v>0</v>
      </c>
      <c r="CS572" s="2">
        <v>44758</v>
      </c>
      <c r="CT572" s="19">
        <f t="shared" si="36"/>
        <v>0</v>
      </c>
    </row>
    <row r="573" spans="96:98" ht="18.75" hidden="1" customHeight="1">
      <c r="CR573" s="20">
        <f t="shared" si="37"/>
        <v>0</v>
      </c>
      <c r="CS573" s="2">
        <v>44765</v>
      </c>
      <c r="CT573" s="19">
        <f t="shared" si="36"/>
        <v>0</v>
      </c>
    </row>
    <row r="574" spans="96:98" ht="18.75" hidden="1" customHeight="1">
      <c r="CR574" s="20">
        <f t="shared" si="37"/>
        <v>0</v>
      </c>
      <c r="CS574" s="2">
        <v>44772</v>
      </c>
      <c r="CT574" s="19">
        <f t="shared" si="36"/>
        <v>0</v>
      </c>
    </row>
    <row r="575" spans="96:98" ht="18.75" hidden="1" customHeight="1">
      <c r="CR575" s="20">
        <f t="shared" si="37"/>
        <v>0</v>
      </c>
      <c r="CS575" s="2">
        <v>44779</v>
      </c>
      <c r="CT575" s="19">
        <f t="shared" si="36"/>
        <v>0</v>
      </c>
    </row>
    <row r="576" spans="96:98" ht="18.75" hidden="1" customHeight="1">
      <c r="CR576" s="20">
        <f t="shared" si="37"/>
        <v>0</v>
      </c>
      <c r="CS576" s="2">
        <v>44786</v>
      </c>
      <c r="CT576" s="19">
        <f t="shared" si="36"/>
        <v>0</v>
      </c>
    </row>
    <row r="577" spans="96:98" ht="18.75" hidden="1" customHeight="1">
      <c r="CR577" s="20">
        <f t="shared" si="37"/>
        <v>0</v>
      </c>
      <c r="CS577" s="2">
        <v>44793</v>
      </c>
      <c r="CT577" s="19">
        <f t="shared" si="36"/>
        <v>0</v>
      </c>
    </row>
    <row r="578" spans="96:98" ht="18.75" hidden="1" customHeight="1">
      <c r="CR578" s="20">
        <f t="shared" si="37"/>
        <v>0</v>
      </c>
      <c r="CS578" s="2">
        <v>44800</v>
      </c>
      <c r="CT578" s="19">
        <f t="shared" si="36"/>
        <v>0</v>
      </c>
    </row>
    <row r="579" spans="96:98" ht="18.75" hidden="1" customHeight="1">
      <c r="CR579" s="20">
        <f t="shared" si="37"/>
        <v>0</v>
      </c>
      <c r="CS579" s="2">
        <v>44807</v>
      </c>
      <c r="CT579" s="19">
        <f t="shared" si="36"/>
        <v>0</v>
      </c>
    </row>
    <row r="580" spans="96:98" ht="18.75" hidden="1" customHeight="1">
      <c r="CR580" s="20">
        <f t="shared" si="37"/>
        <v>0</v>
      </c>
      <c r="CS580" s="2">
        <v>44814</v>
      </c>
      <c r="CT580" s="19">
        <f t="shared" si="36"/>
        <v>0</v>
      </c>
    </row>
    <row r="581" spans="96:98" ht="18.75" hidden="1" customHeight="1">
      <c r="CR581" s="20">
        <f t="shared" si="37"/>
        <v>0</v>
      </c>
      <c r="CS581" s="2">
        <v>44821</v>
      </c>
      <c r="CT581" s="19">
        <f t="shared" si="36"/>
        <v>0</v>
      </c>
    </row>
    <row r="582" spans="96:98" ht="18.75" hidden="1" customHeight="1">
      <c r="CR582" s="20">
        <f t="shared" si="37"/>
        <v>0</v>
      </c>
      <c r="CS582" s="2">
        <v>44828</v>
      </c>
      <c r="CT582" s="19">
        <f t="shared" si="36"/>
        <v>0</v>
      </c>
    </row>
    <row r="583" spans="96:98" ht="18.75" hidden="1" customHeight="1">
      <c r="CR583" s="20">
        <f t="shared" si="37"/>
        <v>0</v>
      </c>
      <c r="CS583" s="2">
        <v>44835</v>
      </c>
      <c r="CT583" s="19">
        <f t="shared" si="36"/>
        <v>0</v>
      </c>
    </row>
    <row r="584" spans="96:98" ht="18.75" hidden="1" customHeight="1">
      <c r="CR584" s="20">
        <f t="shared" si="37"/>
        <v>0</v>
      </c>
      <c r="CS584" s="2">
        <v>44842</v>
      </c>
      <c r="CT584" s="19">
        <f t="shared" si="36"/>
        <v>0</v>
      </c>
    </row>
    <row r="585" spans="96:98" ht="18.75" hidden="1" customHeight="1">
      <c r="CR585" s="20">
        <f t="shared" si="37"/>
        <v>0</v>
      </c>
      <c r="CS585" s="2">
        <v>44849</v>
      </c>
      <c r="CT585" s="19">
        <f t="shared" si="36"/>
        <v>0</v>
      </c>
    </row>
    <row r="586" spans="96:98" ht="18.75" hidden="1" customHeight="1">
      <c r="CR586" s="20">
        <f t="shared" si="37"/>
        <v>0</v>
      </c>
      <c r="CS586" s="2">
        <v>44856</v>
      </c>
      <c r="CT586" s="19">
        <f t="shared" si="36"/>
        <v>0</v>
      </c>
    </row>
    <row r="587" spans="96:98" ht="18.75" hidden="1" customHeight="1">
      <c r="CR587" s="20">
        <f t="shared" si="37"/>
        <v>0</v>
      </c>
      <c r="CS587" s="2">
        <v>44863</v>
      </c>
      <c r="CT587" s="19">
        <f t="shared" si="36"/>
        <v>0</v>
      </c>
    </row>
    <row r="588" spans="96:98" ht="18.75" hidden="1" customHeight="1">
      <c r="CR588" s="20">
        <f t="shared" si="37"/>
        <v>0</v>
      </c>
      <c r="CS588" s="2">
        <v>44870</v>
      </c>
      <c r="CT588" s="19">
        <f t="shared" si="36"/>
        <v>0</v>
      </c>
    </row>
    <row r="589" spans="96:98" ht="18.75" hidden="1" customHeight="1">
      <c r="CR589" s="20">
        <f t="shared" si="37"/>
        <v>0</v>
      </c>
      <c r="CS589" s="2">
        <v>44877</v>
      </c>
      <c r="CT589" s="19">
        <f t="shared" si="36"/>
        <v>0</v>
      </c>
    </row>
    <row r="590" spans="96:98" ht="18.75" hidden="1" customHeight="1">
      <c r="CR590" s="20">
        <f t="shared" si="37"/>
        <v>0</v>
      </c>
      <c r="CS590" s="2">
        <v>44884</v>
      </c>
      <c r="CT590" s="19">
        <f t="shared" si="36"/>
        <v>0</v>
      </c>
    </row>
    <row r="591" spans="96:98" ht="18.75" hidden="1" customHeight="1">
      <c r="CR591" s="20">
        <f t="shared" si="37"/>
        <v>0</v>
      </c>
      <c r="CS591" s="2">
        <v>44891</v>
      </c>
      <c r="CT591" s="19">
        <f t="shared" si="36"/>
        <v>0</v>
      </c>
    </row>
    <row r="592" spans="96:98" ht="18.75" hidden="1" customHeight="1">
      <c r="CR592" s="20">
        <f t="shared" si="37"/>
        <v>0</v>
      </c>
      <c r="CS592" s="2">
        <v>44898</v>
      </c>
      <c r="CT592" s="19">
        <f t="shared" si="36"/>
        <v>0</v>
      </c>
    </row>
    <row r="593" spans="96:98" ht="18.75" hidden="1" customHeight="1">
      <c r="CR593" s="20">
        <f t="shared" si="37"/>
        <v>0</v>
      </c>
      <c r="CS593" s="2">
        <v>44905</v>
      </c>
      <c r="CT593" s="19">
        <f t="shared" si="36"/>
        <v>0</v>
      </c>
    </row>
    <row r="594" spans="96:98" ht="18.75" hidden="1" customHeight="1">
      <c r="CR594" s="20">
        <f t="shared" si="37"/>
        <v>0</v>
      </c>
      <c r="CS594" s="2">
        <v>44912</v>
      </c>
      <c r="CT594" s="19">
        <f t="shared" si="36"/>
        <v>0</v>
      </c>
    </row>
    <row r="595" spans="96:98" ht="18.75" hidden="1" customHeight="1">
      <c r="CR595" s="20">
        <f t="shared" si="37"/>
        <v>0</v>
      </c>
      <c r="CS595" s="2">
        <v>44919</v>
      </c>
      <c r="CT595" s="19">
        <f t="shared" si="36"/>
        <v>0</v>
      </c>
    </row>
    <row r="596" spans="96:98" ht="18.75" hidden="1" customHeight="1">
      <c r="CR596" s="20">
        <f t="shared" si="37"/>
        <v>0</v>
      </c>
      <c r="CS596" s="2">
        <v>44926</v>
      </c>
      <c r="CT596" s="19">
        <f t="shared" si="36"/>
        <v>0</v>
      </c>
    </row>
    <row r="597" spans="96:98" ht="18.75" hidden="1" customHeight="1">
      <c r="CR597" s="20">
        <f t="shared" si="37"/>
        <v>0</v>
      </c>
      <c r="CS597" s="2">
        <v>44933</v>
      </c>
      <c r="CT597" s="19">
        <f t="shared" si="36"/>
        <v>0</v>
      </c>
    </row>
    <row r="598" spans="96:98" ht="18.75" hidden="1" customHeight="1">
      <c r="CR598" s="20">
        <f t="shared" si="37"/>
        <v>0</v>
      </c>
      <c r="CS598" s="2">
        <v>44940</v>
      </c>
      <c r="CT598" s="19">
        <f t="shared" ref="CT598:CT661" si="38">IF(CR598=CS598,2,0)</f>
        <v>0</v>
      </c>
    </row>
    <row r="599" spans="96:98" ht="18.75" hidden="1" customHeight="1">
      <c r="CR599" s="20">
        <f t="shared" ref="CR599:CR662" si="39">CR598</f>
        <v>0</v>
      </c>
      <c r="CS599" s="2">
        <v>44947</v>
      </c>
      <c r="CT599" s="19">
        <f t="shared" si="38"/>
        <v>0</v>
      </c>
    </row>
    <row r="600" spans="96:98" ht="18.75" hidden="1" customHeight="1">
      <c r="CR600" s="20">
        <f t="shared" si="39"/>
        <v>0</v>
      </c>
      <c r="CS600" s="2">
        <v>44954</v>
      </c>
      <c r="CT600" s="19">
        <f t="shared" si="38"/>
        <v>0</v>
      </c>
    </row>
    <row r="601" spans="96:98" ht="18.75" hidden="1" customHeight="1">
      <c r="CR601" s="20">
        <f t="shared" si="39"/>
        <v>0</v>
      </c>
      <c r="CS601" s="2">
        <v>44961</v>
      </c>
      <c r="CT601" s="19">
        <f t="shared" si="38"/>
        <v>0</v>
      </c>
    </row>
    <row r="602" spans="96:98" ht="18.75" hidden="1" customHeight="1">
      <c r="CR602" s="20">
        <f t="shared" si="39"/>
        <v>0</v>
      </c>
      <c r="CS602" s="2">
        <v>44968</v>
      </c>
      <c r="CT602" s="19">
        <f t="shared" si="38"/>
        <v>0</v>
      </c>
    </row>
    <row r="603" spans="96:98" ht="18.75" hidden="1" customHeight="1">
      <c r="CR603" s="20">
        <f t="shared" si="39"/>
        <v>0</v>
      </c>
      <c r="CS603" s="2">
        <v>44975</v>
      </c>
      <c r="CT603" s="19">
        <f t="shared" si="38"/>
        <v>0</v>
      </c>
    </row>
    <row r="604" spans="96:98" ht="18.75" hidden="1" customHeight="1">
      <c r="CR604" s="20">
        <f t="shared" si="39"/>
        <v>0</v>
      </c>
      <c r="CS604" s="2">
        <v>44982</v>
      </c>
      <c r="CT604" s="19">
        <f t="shared" si="38"/>
        <v>0</v>
      </c>
    </row>
    <row r="605" spans="96:98" ht="18.75" hidden="1" customHeight="1">
      <c r="CR605" s="20">
        <f t="shared" si="39"/>
        <v>0</v>
      </c>
      <c r="CS605" s="2">
        <v>44989</v>
      </c>
      <c r="CT605" s="19">
        <f t="shared" si="38"/>
        <v>0</v>
      </c>
    </row>
    <row r="606" spans="96:98" ht="18.75" hidden="1" customHeight="1">
      <c r="CR606" s="20">
        <f t="shared" si="39"/>
        <v>0</v>
      </c>
      <c r="CS606" s="2">
        <v>44996</v>
      </c>
      <c r="CT606" s="19">
        <f t="shared" si="38"/>
        <v>0</v>
      </c>
    </row>
    <row r="607" spans="96:98" ht="18.75" hidden="1" customHeight="1">
      <c r="CR607" s="20">
        <f t="shared" si="39"/>
        <v>0</v>
      </c>
      <c r="CS607" s="2">
        <v>45003</v>
      </c>
      <c r="CT607" s="19">
        <f t="shared" si="38"/>
        <v>0</v>
      </c>
    </row>
    <row r="608" spans="96:98" ht="18.75" hidden="1" customHeight="1">
      <c r="CR608" s="20">
        <f t="shared" si="39"/>
        <v>0</v>
      </c>
      <c r="CS608" s="2">
        <v>45010</v>
      </c>
      <c r="CT608" s="19">
        <f t="shared" si="38"/>
        <v>0</v>
      </c>
    </row>
    <row r="609" spans="96:98" ht="18.75" hidden="1" customHeight="1">
      <c r="CR609" s="20">
        <f t="shared" si="39"/>
        <v>0</v>
      </c>
      <c r="CS609" s="2">
        <v>45017</v>
      </c>
      <c r="CT609" s="19">
        <f t="shared" si="38"/>
        <v>0</v>
      </c>
    </row>
    <row r="610" spans="96:98" ht="18.75" hidden="1" customHeight="1">
      <c r="CR610" s="20">
        <f t="shared" si="39"/>
        <v>0</v>
      </c>
      <c r="CS610" s="2">
        <v>45024</v>
      </c>
      <c r="CT610" s="19">
        <f t="shared" si="38"/>
        <v>0</v>
      </c>
    </row>
    <row r="611" spans="96:98" ht="18.75" hidden="1" customHeight="1">
      <c r="CR611" s="20">
        <f t="shared" si="39"/>
        <v>0</v>
      </c>
      <c r="CS611" s="2">
        <v>45031</v>
      </c>
      <c r="CT611" s="19">
        <f t="shared" si="38"/>
        <v>0</v>
      </c>
    </row>
    <row r="612" spans="96:98" ht="18.75" hidden="1" customHeight="1">
      <c r="CR612" s="20">
        <f t="shared" si="39"/>
        <v>0</v>
      </c>
      <c r="CS612" s="2">
        <v>45038</v>
      </c>
      <c r="CT612" s="19">
        <f t="shared" si="38"/>
        <v>0</v>
      </c>
    </row>
    <row r="613" spans="96:98" ht="18.75" hidden="1" customHeight="1">
      <c r="CR613" s="20">
        <f t="shared" si="39"/>
        <v>0</v>
      </c>
      <c r="CS613" s="2">
        <v>45045</v>
      </c>
      <c r="CT613" s="19">
        <f t="shared" si="38"/>
        <v>0</v>
      </c>
    </row>
    <row r="614" spans="96:98" ht="18.75" hidden="1" customHeight="1">
      <c r="CR614" s="20">
        <f t="shared" si="39"/>
        <v>0</v>
      </c>
      <c r="CS614" s="2">
        <v>45052</v>
      </c>
      <c r="CT614" s="19">
        <f t="shared" si="38"/>
        <v>0</v>
      </c>
    </row>
    <row r="615" spans="96:98" ht="18.75" hidden="1" customHeight="1">
      <c r="CR615" s="20">
        <f t="shared" si="39"/>
        <v>0</v>
      </c>
      <c r="CS615" s="2">
        <v>45059</v>
      </c>
      <c r="CT615" s="19">
        <f t="shared" si="38"/>
        <v>0</v>
      </c>
    </row>
    <row r="616" spans="96:98" ht="18.75" hidden="1" customHeight="1">
      <c r="CR616" s="20">
        <f t="shared" si="39"/>
        <v>0</v>
      </c>
      <c r="CS616" s="2">
        <v>45066</v>
      </c>
      <c r="CT616" s="19">
        <f t="shared" si="38"/>
        <v>0</v>
      </c>
    </row>
    <row r="617" spans="96:98" ht="18.75" hidden="1" customHeight="1">
      <c r="CR617" s="20">
        <f t="shared" si="39"/>
        <v>0</v>
      </c>
      <c r="CS617" s="2">
        <v>45073</v>
      </c>
      <c r="CT617" s="19">
        <f t="shared" si="38"/>
        <v>0</v>
      </c>
    </row>
    <row r="618" spans="96:98" ht="18.75" hidden="1" customHeight="1">
      <c r="CR618" s="20">
        <f t="shared" si="39"/>
        <v>0</v>
      </c>
      <c r="CS618" s="2">
        <v>45080</v>
      </c>
      <c r="CT618" s="19">
        <f t="shared" si="38"/>
        <v>0</v>
      </c>
    </row>
    <row r="619" spans="96:98" ht="18.75" hidden="1" customHeight="1">
      <c r="CR619" s="20">
        <f t="shared" si="39"/>
        <v>0</v>
      </c>
      <c r="CS619" s="2">
        <v>45087</v>
      </c>
      <c r="CT619" s="19">
        <f t="shared" si="38"/>
        <v>0</v>
      </c>
    </row>
    <row r="620" spans="96:98" ht="18.75" hidden="1" customHeight="1">
      <c r="CR620" s="20">
        <f t="shared" si="39"/>
        <v>0</v>
      </c>
      <c r="CS620" s="2">
        <v>45094</v>
      </c>
      <c r="CT620" s="19">
        <f t="shared" si="38"/>
        <v>0</v>
      </c>
    </row>
    <row r="621" spans="96:98" ht="18.75" hidden="1" customHeight="1">
      <c r="CR621" s="20">
        <f t="shared" si="39"/>
        <v>0</v>
      </c>
      <c r="CS621" s="2">
        <v>45101</v>
      </c>
      <c r="CT621" s="19">
        <f t="shared" si="38"/>
        <v>0</v>
      </c>
    </row>
    <row r="622" spans="96:98" ht="18.75" hidden="1" customHeight="1">
      <c r="CR622" s="20">
        <f t="shared" si="39"/>
        <v>0</v>
      </c>
      <c r="CS622" s="2">
        <v>45108</v>
      </c>
      <c r="CT622" s="19">
        <f t="shared" si="38"/>
        <v>0</v>
      </c>
    </row>
    <row r="623" spans="96:98" ht="18.75" hidden="1" customHeight="1">
      <c r="CR623" s="20">
        <f t="shared" si="39"/>
        <v>0</v>
      </c>
      <c r="CS623" s="2">
        <v>45115</v>
      </c>
      <c r="CT623" s="19">
        <f t="shared" si="38"/>
        <v>0</v>
      </c>
    </row>
    <row r="624" spans="96:98" ht="18.75" hidden="1" customHeight="1">
      <c r="CR624" s="20">
        <f t="shared" si="39"/>
        <v>0</v>
      </c>
      <c r="CS624" s="2">
        <v>45122</v>
      </c>
      <c r="CT624" s="19">
        <f t="shared" si="38"/>
        <v>0</v>
      </c>
    </row>
    <row r="625" spans="96:98" ht="18.75" hidden="1" customHeight="1">
      <c r="CR625" s="20">
        <f t="shared" si="39"/>
        <v>0</v>
      </c>
      <c r="CS625" s="2">
        <v>45129</v>
      </c>
      <c r="CT625" s="19">
        <f t="shared" si="38"/>
        <v>0</v>
      </c>
    </row>
    <row r="626" spans="96:98" ht="18.75" hidden="1" customHeight="1">
      <c r="CR626" s="20">
        <f t="shared" si="39"/>
        <v>0</v>
      </c>
      <c r="CS626" s="2">
        <v>45136</v>
      </c>
      <c r="CT626" s="19">
        <f t="shared" si="38"/>
        <v>0</v>
      </c>
    </row>
    <row r="627" spans="96:98" ht="18.75" hidden="1" customHeight="1">
      <c r="CR627" s="20">
        <f t="shared" si="39"/>
        <v>0</v>
      </c>
      <c r="CS627" s="2">
        <v>45143</v>
      </c>
      <c r="CT627" s="19">
        <f t="shared" si="38"/>
        <v>0</v>
      </c>
    </row>
    <row r="628" spans="96:98" ht="18.75" hidden="1" customHeight="1">
      <c r="CR628" s="20">
        <f t="shared" si="39"/>
        <v>0</v>
      </c>
      <c r="CS628" s="2">
        <v>45150</v>
      </c>
      <c r="CT628" s="19">
        <f t="shared" si="38"/>
        <v>0</v>
      </c>
    </row>
    <row r="629" spans="96:98" ht="18.75" hidden="1" customHeight="1">
      <c r="CR629" s="20">
        <f t="shared" si="39"/>
        <v>0</v>
      </c>
      <c r="CS629" s="2">
        <v>45157</v>
      </c>
      <c r="CT629" s="19">
        <f t="shared" si="38"/>
        <v>0</v>
      </c>
    </row>
    <row r="630" spans="96:98" ht="18.75" hidden="1" customHeight="1">
      <c r="CR630" s="20">
        <f t="shared" si="39"/>
        <v>0</v>
      </c>
      <c r="CS630" s="2">
        <v>45164</v>
      </c>
      <c r="CT630" s="19">
        <f t="shared" si="38"/>
        <v>0</v>
      </c>
    </row>
    <row r="631" spans="96:98" ht="18.75" hidden="1" customHeight="1">
      <c r="CR631" s="20">
        <f t="shared" si="39"/>
        <v>0</v>
      </c>
      <c r="CS631" s="2">
        <v>45171</v>
      </c>
      <c r="CT631" s="19">
        <f t="shared" si="38"/>
        <v>0</v>
      </c>
    </row>
    <row r="632" spans="96:98" ht="18.75" hidden="1" customHeight="1">
      <c r="CR632" s="20">
        <f t="shared" si="39"/>
        <v>0</v>
      </c>
      <c r="CS632" s="2">
        <v>45178</v>
      </c>
      <c r="CT632" s="19">
        <f t="shared" si="38"/>
        <v>0</v>
      </c>
    </row>
    <row r="633" spans="96:98" ht="18.75" hidden="1" customHeight="1">
      <c r="CR633" s="20">
        <f t="shared" si="39"/>
        <v>0</v>
      </c>
      <c r="CS633" s="2">
        <v>45185</v>
      </c>
      <c r="CT633" s="19">
        <f t="shared" si="38"/>
        <v>0</v>
      </c>
    </row>
    <row r="634" spans="96:98" ht="18.75" hidden="1" customHeight="1">
      <c r="CR634" s="20">
        <f t="shared" si="39"/>
        <v>0</v>
      </c>
      <c r="CS634" s="2">
        <v>45192</v>
      </c>
      <c r="CT634" s="19">
        <f t="shared" si="38"/>
        <v>0</v>
      </c>
    </row>
    <row r="635" spans="96:98" ht="18.75" hidden="1" customHeight="1">
      <c r="CR635" s="20">
        <f t="shared" si="39"/>
        <v>0</v>
      </c>
      <c r="CS635" s="2">
        <v>45199</v>
      </c>
      <c r="CT635" s="19">
        <f t="shared" si="38"/>
        <v>0</v>
      </c>
    </row>
    <row r="636" spans="96:98" ht="18.75" hidden="1" customHeight="1">
      <c r="CR636" s="20">
        <f t="shared" si="39"/>
        <v>0</v>
      </c>
      <c r="CS636" s="2">
        <v>45206</v>
      </c>
      <c r="CT636" s="19">
        <f t="shared" si="38"/>
        <v>0</v>
      </c>
    </row>
    <row r="637" spans="96:98" ht="18.75" hidden="1" customHeight="1">
      <c r="CR637" s="20">
        <f t="shared" si="39"/>
        <v>0</v>
      </c>
      <c r="CS637" s="2">
        <v>45213</v>
      </c>
      <c r="CT637" s="19">
        <f t="shared" si="38"/>
        <v>0</v>
      </c>
    </row>
    <row r="638" spans="96:98" ht="18.75" hidden="1" customHeight="1">
      <c r="CR638" s="20">
        <f t="shared" si="39"/>
        <v>0</v>
      </c>
      <c r="CS638" s="2">
        <v>45220</v>
      </c>
      <c r="CT638" s="19">
        <f t="shared" si="38"/>
        <v>0</v>
      </c>
    </row>
    <row r="639" spans="96:98" ht="18.75" hidden="1" customHeight="1">
      <c r="CR639" s="20">
        <f t="shared" si="39"/>
        <v>0</v>
      </c>
      <c r="CS639" s="2">
        <v>45227</v>
      </c>
      <c r="CT639" s="19">
        <f t="shared" si="38"/>
        <v>0</v>
      </c>
    </row>
    <row r="640" spans="96:98" ht="18.75" hidden="1" customHeight="1">
      <c r="CR640" s="20">
        <f t="shared" si="39"/>
        <v>0</v>
      </c>
      <c r="CS640" s="2">
        <v>45234</v>
      </c>
      <c r="CT640" s="19">
        <f t="shared" si="38"/>
        <v>0</v>
      </c>
    </row>
    <row r="641" spans="96:98" ht="18.75" hidden="1" customHeight="1">
      <c r="CR641" s="20">
        <f t="shared" si="39"/>
        <v>0</v>
      </c>
      <c r="CS641" s="2">
        <v>45241</v>
      </c>
      <c r="CT641" s="19">
        <f t="shared" si="38"/>
        <v>0</v>
      </c>
    </row>
    <row r="642" spans="96:98" ht="18.75" hidden="1" customHeight="1">
      <c r="CR642" s="20">
        <f t="shared" si="39"/>
        <v>0</v>
      </c>
      <c r="CS642" s="2">
        <v>45248</v>
      </c>
      <c r="CT642" s="19">
        <f t="shared" si="38"/>
        <v>0</v>
      </c>
    </row>
    <row r="643" spans="96:98" ht="18.75" hidden="1" customHeight="1">
      <c r="CR643" s="20">
        <f t="shared" si="39"/>
        <v>0</v>
      </c>
      <c r="CS643" s="2">
        <v>45255</v>
      </c>
      <c r="CT643" s="19">
        <f t="shared" si="38"/>
        <v>0</v>
      </c>
    </row>
    <row r="644" spans="96:98" ht="18.75" hidden="1" customHeight="1">
      <c r="CR644" s="20">
        <f t="shared" si="39"/>
        <v>0</v>
      </c>
      <c r="CS644" s="2">
        <v>45262</v>
      </c>
      <c r="CT644" s="19">
        <f t="shared" si="38"/>
        <v>0</v>
      </c>
    </row>
    <row r="645" spans="96:98" ht="18.75" hidden="1" customHeight="1">
      <c r="CR645" s="20">
        <f t="shared" si="39"/>
        <v>0</v>
      </c>
      <c r="CS645" s="2">
        <v>45269</v>
      </c>
      <c r="CT645" s="19">
        <f t="shared" si="38"/>
        <v>0</v>
      </c>
    </row>
    <row r="646" spans="96:98" ht="18.75" hidden="1" customHeight="1">
      <c r="CR646" s="20">
        <f t="shared" si="39"/>
        <v>0</v>
      </c>
      <c r="CS646" s="2">
        <v>45276</v>
      </c>
      <c r="CT646" s="19">
        <f t="shared" si="38"/>
        <v>0</v>
      </c>
    </row>
    <row r="647" spans="96:98" ht="18.75" hidden="1" customHeight="1">
      <c r="CR647" s="20">
        <f t="shared" si="39"/>
        <v>0</v>
      </c>
      <c r="CS647" s="2">
        <v>45283</v>
      </c>
      <c r="CT647" s="19">
        <f t="shared" si="38"/>
        <v>0</v>
      </c>
    </row>
    <row r="648" spans="96:98" ht="18.75" hidden="1" customHeight="1">
      <c r="CR648" s="20">
        <f t="shared" si="39"/>
        <v>0</v>
      </c>
      <c r="CS648" s="2">
        <v>45290</v>
      </c>
      <c r="CT648" s="19">
        <f t="shared" si="38"/>
        <v>0</v>
      </c>
    </row>
    <row r="649" spans="96:98" ht="18.75" hidden="1" customHeight="1">
      <c r="CR649" s="20">
        <f t="shared" si="39"/>
        <v>0</v>
      </c>
      <c r="CS649" s="2">
        <v>45297</v>
      </c>
      <c r="CT649" s="19">
        <f t="shared" si="38"/>
        <v>0</v>
      </c>
    </row>
    <row r="650" spans="96:98" ht="18.75" hidden="1" customHeight="1">
      <c r="CR650" s="20">
        <f t="shared" si="39"/>
        <v>0</v>
      </c>
      <c r="CS650" s="2">
        <v>45304</v>
      </c>
      <c r="CT650" s="19">
        <f t="shared" si="38"/>
        <v>0</v>
      </c>
    </row>
    <row r="651" spans="96:98" ht="18.75" hidden="1" customHeight="1">
      <c r="CR651" s="20">
        <f t="shared" si="39"/>
        <v>0</v>
      </c>
      <c r="CS651" s="2">
        <v>45311</v>
      </c>
      <c r="CT651" s="19">
        <f t="shared" si="38"/>
        <v>0</v>
      </c>
    </row>
    <row r="652" spans="96:98" ht="18.75" hidden="1" customHeight="1">
      <c r="CR652" s="20">
        <f t="shared" si="39"/>
        <v>0</v>
      </c>
      <c r="CS652" s="2">
        <v>45318</v>
      </c>
      <c r="CT652" s="19">
        <f t="shared" si="38"/>
        <v>0</v>
      </c>
    </row>
    <row r="653" spans="96:98" ht="18.75" hidden="1" customHeight="1">
      <c r="CR653" s="20">
        <f t="shared" si="39"/>
        <v>0</v>
      </c>
      <c r="CS653" s="2">
        <v>45325</v>
      </c>
      <c r="CT653" s="19">
        <f t="shared" si="38"/>
        <v>0</v>
      </c>
    </row>
    <row r="654" spans="96:98" ht="18.75" hidden="1" customHeight="1">
      <c r="CR654" s="20">
        <f t="shared" si="39"/>
        <v>0</v>
      </c>
      <c r="CS654" s="2">
        <v>45332</v>
      </c>
      <c r="CT654" s="19">
        <f t="shared" si="38"/>
        <v>0</v>
      </c>
    </row>
    <row r="655" spans="96:98" ht="18.75" hidden="1" customHeight="1">
      <c r="CR655" s="20">
        <f t="shared" si="39"/>
        <v>0</v>
      </c>
      <c r="CS655" s="2">
        <v>45339</v>
      </c>
      <c r="CT655" s="19">
        <f t="shared" si="38"/>
        <v>0</v>
      </c>
    </row>
    <row r="656" spans="96:98" ht="18.75" hidden="1" customHeight="1">
      <c r="CR656" s="20">
        <f t="shared" si="39"/>
        <v>0</v>
      </c>
      <c r="CS656" s="2">
        <v>45346</v>
      </c>
      <c r="CT656" s="19">
        <f t="shared" si="38"/>
        <v>0</v>
      </c>
    </row>
    <row r="657" spans="96:98" ht="18.75" hidden="1" customHeight="1">
      <c r="CR657" s="20">
        <f t="shared" si="39"/>
        <v>0</v>
      </c>
      <c r="CS657" s="2">
        <v>45353</v>
      </c>
      <c r="CT657" s="19">
        <f t="shared" si="38"/>
        <v>0</v>
      </c>
    </row>
    <row r="658" spans="96:98" ht="18.75" hidden="1" customHeight="1">
      <c r="CR658" s="20">
        <f t="shared" si="39"/>
        <v>0</v>
      </c>
      <c r="CS658" s="2">
        <v>45360</v>
      </c>
      <c r="CT658" s="19">
        <f t="shared" si="38"/>
        <v>0</v>
      </c>
    </row>
    <row r="659" spans="96:98" ht="18.75" hidden="1" customHeight="1">
      <c r="CR659" s="20">
        <f t="shared" si="39"/>
        <v>0</v>
      </c>
      <c r="CS659" s="2">
        <v>45367</v>
      </c>
      <c r="CT659" s="19">
        <f t="shared" si="38"/>
        <v>0</v>
      </c>
    </row>
    <row r="660" spans="96:98" ht="18.75" hidden="1" customHeight="1">
      <c r="CR660" s="20">
        <f t="shared" si="39"/>
        <v>0</v>
      </c>
      <c r="CS660" s="2">
        <v>45374</v>
      </c>
      <c r="CT660" s="19">
        <f t="shared" si="38"/>
        <v>0</v>
      </c>
    </row>
    <row r="661" spans="96:98" ht="18.75" hidden="1" customHeight="1">
      <c r="CR661" s="20">
        <f t="shared" si="39"/>
        <v>0</v>
      </c>
      <c r="CS661" s="2">
        <v>45381</v>
      </c>
      <c r="CT661" s="19">
        <f t="shared" si="38"/>
        <v>0</v>
      </c>
    </row>
    <row r="662" spans="96:98" ht="18.75" hidden="1" customHeight="1">
      <c r="CR662" s="20">
        <f t="shared" si="39"/>
        <v>0</v>
      </c>
      <c r="CS662" s="2">
        <v>45388</v>
      </c>
      <c r="CT662" s="19">
        <f t="shared" ref="CT662:CT725" si="40">IF(CR662=CS662,2,0)</f>
        <v>0</v>
      </c>
    </row>
    <row r="663" spans="96:98" ht="18.75" hidden="1" customHeight="1">
      <c r="CR663" s="20">
        <f t="shared" ref="CR663:CR726" si="41">CR662</f>
        <v>0</v>
      </c>
      <c r="CS663" s="2">
        <v>45395</v>
      </c>
      <c r="CT663" s="19">
        <f t="shared" si="40"/>
        <v>0</v>
      </c>
    </row>
    <row r="664" spans="96:98" ht="18.75" hidden="1" customHeight="1">
      <c r="CR664" s="20">
        <f t="shared" si="41"/>
        <v>0</v>
      </c>
      <c r="CS664" s="2">
        <v>45402</v>
      </c>
      <c r="CT664" s="19">
        <f t="shared" si="40"/>
        <v>0</v>
      </c>
    </row>
    <row r="665" spans="96:98" ht="18.75" hidden="1" customHeight="1">
      <c r="CR665" s="20">
        <f t="shared" si="41"/>
        <v>0</v>
      </c>
      <c r="CS665" s="2">
        <v>45409</v>
      </c>
      <c r="CT665" s="19">
        <f t="shared" si="40"/>
        <v>0</v>
      </c>
    </row>
    <row r="666" spans="96:98" ht="18.75" hidden="1" customHeight="1">
      <c r="CR666" s="20">
        <f t="shared" si="41"/>
        <v>0</v>
      </c>
      <c r="CS666" s="2">
        <v>45416</v>
      </c>
      <c r="CT666" s="19">
        <f t="shared" si="40"/>
        <v>0</v>
      </c>
    </row>
    <row r="667" spans="96:98" ht="18.75" hidden="1" customHeight="1">
      <c r="CR667" s="20">
        <f t="shared" si="41"/>
        <v>0</v>
      </c>
      <c r="CS667" s="2">
        <v>45423</v>
      </c>
      <c r="CT667" s="19">
        <f t="shared" si="40"/>
        <v>0</v>
      </c>
    </row>
    <row r="668" spans="96:98" ht="18.75" hidden="1" customHeight="1">
      <c r="CR668" s="20">
        <f t="shared" si="41"/>
        <v>0</v>
      </c>
      <c r="CS668" s="2">
        <v>45430</v>
      </c>
      <c r="CT668" s="19">
        <f t="shared" si="40"/>
        <v>0</v>
      </c>
    </row>
    <row r="669" spans="96:98" ht="18.75" hidden="1" customHeight="1">
      <c r="CR669" s="20">
        <f t="shared" si="41"/>
        <v>0</v>
      </c>
      <c r="CS669" s="2">
        <v>45437</v>
      </c>
      <c r="CT669" s="19">
        <f t="shared" si="40"/>
        <v>0</v>
      </c>
    </row>
    <row r="670" spans="96:98" ht="18.75" hidden="1" customHeight="1">
      <c r="CR670" s="20">
        <f t="shared" si="41"/>
        <v>0</v>
      </c>
      <c r="CS670" s="2">
        <v>45444</v>
      </c>
      <c r="CT670" s="19">
        <f t="shared" si="40"/>
        <v>0</v>
      </c>
    </row>
    <row r="671" spans="96:98" ht="18.75" hidden="1" customHeight="1">
      <c r="CR671" s="20">
        <f t="shared" si="41"/>
        <v>0</v>
      </c>
      <c r="CS671" s="2">
        <v>45451</v>
      </c>
      <c r="CT671" s="19">
        <f t="shared" si="40"/>
        <v>0</v>
      </c>
    </row>
    <row r="672" spans="96:98" ht="18.75" hidden="1" customHeight="1">
      <c r="CR672" s="20">
        <f t="shared" si="41"/>
        <v>0</v>
      </c>
      <c r="CS672" s="2">
        <v>45458</v>
      </c>
      <c r="CT672" s="19">
        <f t="shared" si="40"/>
        <v>0</v>
      </c>
    </row>
    <row r="673" spans="96:98" ht="18.75" hidden="1" customHeight="1">
      <c r="CR673" s="20">
        <f t="shared" si="41"/>
        <v>0</v>
      </c>
      <c r="CS673" s="2">
        <v>45465</v>
      </c>
      <c r="CT673" s="19">
        <f t="shared" si="40"/>
        <v>0</v>
      </c>
    </row>
    <row r="674" spans="96:98" ht="18.75" hidden="1" customHeight="1">
      <c r="CR674" s="20">
        <f t="shared" si="41"/>
        <v>0</v>
      </c>
      <c r="CS674" s="2">
        <v>45472</v>
      </c>
      <c r="CT674" s="19">
        <f t="shared" si="40"/>
        <v>0</v>
      </c>
    </row>
    <row r="675" spans="96:98" ht="18.75" hidden="1" customHeight="1">
      <c r="CR675" s="20">
        <f t="shared" si="41"/>
        <v>0</v>
      </c>
      <c r="CS675" s="2">
        <v>45479</v>
      </c>
      <c r="CT675" s="19">
        <f t="shared" si="40"/>
        <v>0</v>
      </c>
    </row>
    <row r="676" spans="96:98" ht="18.75" hidden="1" customHeight="1">
      <c r="CR676" s="20">
        <f t="shared" si="41"/>
        <v>0</v>
      </c>
      <c r="CS676" s="2">
        <v>45486</v>
      </c>
      <c r="CT676" s="19">
        <f t="shared" si="40"/>
        <v>0</v>
      </c>
    </row>
    <row r="677" spans="96:98" ht="18.75" hidden="1" customHeight="1">
      <c r="CR677" s="20">
        <f t="shared" si="41"/>
        <v>0</v>
      </c>
      <c r="CS677" s="2">
        <v>45493</v>
      </c>
      <c r="CT677" s="19">
        <f t="shared" si="40"/>
        <v>0</v>
      </c>
    </row>
    <row r="678" spans="96:98" ht="18.75" hidden="1" customHeight="1">
      <c r="CR678" s="20">
        <f t="shared" si="41"/>
        <v>0</v>
      </c>
      <c r="CS678" s="2">
        <v>45500</v>
      </c>
      <c r="CT678" s="19">
        <f t="shared" si="40"/>
        <v>0</v>
      </c>
    </row>
    <row r="679" spans="96:98" ht="18.75" hidden="1" customHeight="1">
      <c r="CR679" s="20">
        <f t="shared" si="41"/>
        <v>0</v>
      </c>
      <c r="CS679" s="2">
        <v>45507</v>
      </c>
      <c r="CT679" s="19">
        <f t="shared" si="40"/>
        <v>0</v>
      </c>
    </row>
    <row r="680" spans="96:98" ht="18.75" hidden="1" customHeight="1">
      <c r="CR680" s="20">
        <f t="shared" si="41"/>
        <v>0</v>
      </c>
      <c r="CS680" s="2">
        <v>45514</v>
      </c>
      <c r="CT680" s="19">
        <f t="shared" si="40"/>
        <v>0</v>
      </c>
    </row>
    <row r="681" spans="96:98" ht="18.75" hidden="1" customHeight="1">
      <c r="CR681" s="20">
        <f t="shared" si="41"/>
        <v>0</v>
      </c>
      <c r="CS681" s="2">
        <v>45521</v>
      </c>
      <c r="CT681" s="19">
        <f t="shared" si="40"/>
        <v>0</v>
      </c>
    </row>
    <row r="682" spans="96:98" ht="18.75" hidden="1" customHeight="1">
      <c r="CR682" s="20">
        <f t="shared" si="41"/>
        <v>0</v>
      </c>
      <c r="CS682" s="2">
        <v>45528</v>
      </c>
      <c r="CT682" s="19">
        <f t="shared" si="40"/>
        <v>0</v>
      </c>
    </row>
    <row r="683" spans="96:98" ht="18.75" hidden="1" customHeight="1">
      <c r="CR683" s="20">
        <f t="shared" si="41"/>
        <v>0</v>
      </c>
      <c r="CS683" s="2">
        <v>45535</v>
      </c>
      <c r="CT683" s="19">
        <f t="shared" si="40"/>
        <v>0</v>
      </c>
    </row>
    <row r="684" spans="96:98" ht="18.75" hidden="1" customHeight="1">
      <c r="CR684" s="20">
        <f t="shared" si="41"/>
        <v>0</v>
      </c>
      <c r="CS684" s="2">
        <v>45542</v>
      </c>
      <c r="CT684" s="19">
        <f t="shared" si="40"/>
        <v>0</v>
      </c>
    </row>
    <row r="685" spans="96:98" ht="18.75" hidden="1" customHeight="1">
      <c r="CR685" s="20">
        <f t="shared" si="41"/>
        <v>0</v>
      </c>
      <c r="CS685" s="2">
        <v>45549</v>
      </c>
      <c r="CT685" s="19">
        <f t="shared" si="40"/>
        <v>0</v>
      </c>
    </row>
    <row r="686" spans="96:98" ht="18.75" hidden="1" customHeight="1">
      <c r="CR686" s="20">
        <f t="shared" si="41"/>
        <v>0</v>
      </c>
      <c r="CS686" s="2">
        <v>45556</v>
      </c>
      <c r="CT686" s="19">
        <f t="shared" si="40"/>
        <v>0</v>
      </c>
    </row>
    <row r="687" spans="96:98" ht="18.75" hidden="1" customHeight="1">
      <c r="CR687" s="20">
        <f t="shared" si="41"/>
        <v>0</v>
      </c>
      <c r="CS687" s="2">
        <v>45563</v>
      </c>
      <c r="CT687" s="19">
        <f t="shared" si="40"/>
        <v>0</v>
      </c>
    </row>
    <row r="688" spans="96:98" ht="18.75" hidden="1" customHeight="1">
      <c r="CR688" s="20">
        <f t="shared" si="41"/>
        <v>0</v>
      </c>
      <c r="CS688" s="2">
        <v>45570</v>
      </c>
      <c r="CT688" s="19">
        <f t="shared" si="40"/>
        <v>0</v>
      </c>
    </row>
    <row r="689" spans="96:98" ht="18.75" hidden="1" customHeight="1">
      <c r="CR689" s="20">
        <f t="shared" si="41"/>
        <v>0</v>
      </c>
      <c r="CS689" s="2">
        <v>45577</v>
      </c>
      <c r="CT689" s="19">
        <f t="shared" si="40"/>
        <v>0</v>
      </c>
    </row>
    <row r="690" spans="96:98" ht="18.75" hidden="1" customHeight="1">
      <c r="CR690" s="20">
        <f t="shared" si="41"/>
        <v>0</v>
      </c>
      <c r="CS690" s="2">
        <v>45584</v>
      </c>
      <c r="CT690" s="19">
        <f t="shared" si="40"/>
        <v>0</v>
      </c>
    </row>
    <row r="691" spans="96:98" ht="18.75" hidden="1" customHeight="1">
      <c r="CR691" s="20">
        <f t="shared" si="41"/>
        <v>0</v>
      </c>
      <c r="CS691" s="2">
        <v>45591</v>
      </c>
      <c r="CT691" s="19">
        <f t="shared" si="40"/>
        <v>0</v>
      </c>
    </row>
    <row r="692" spans="96:98" ht="18.75" hidden="1" customHeight="1">
      <c r="CR692" s="20">
        <f t="shared" si="41"/>
        <v>0</v>
      </c>
      <c r="CS692" s="2">
        <v>45598</v>
      </c>
      <c r="CT692" s="19">
        <f t="shared" si="40"/>
        <v>0</v>
      </c>
    </row>
    <row r="693" spans="96:98" ht="18.75" hidden="1" customHeight="1">
      <c r="CR693" s="20">
        <f t="shared" si="41"/>
        <v>0</v>
      </c>
      <c r="CS693" s="2">
        <v>45605</v>
      </c>
      <c r="CT693" s="19">
        <f t="shared" si="40"/>
        <v>0</v>
      </c>
    </row>
    <row r="694" spans="96:98" ht="18.75" hidden="1" customHeight="1">
      <c r="CR694" s="20">
        <f t="shared" si="41"/>
        <v>0</v>
      </c>
      <c r="CS694" s="2">
        <v>45612</v>
      </c>
      <c r="CT694" s="19">
        <f t="shared" si="40"/>
        <v>0</v>
      </c>
    </row>
    <row r="695" spans="96:98" ht="18.75" hidden="1" customHeight="1">
      <c r="CR695" s="20">
        <f t="shared" si="41"/>
        <v>0</v>
      </c>
      <c r="CS695" s="2">
        <v>45619</v>
      </c>
      <c r="CT695" s="19">
        <f t="shared" si="40"/>
        <v>0</v>
      </c>
    </row>
    <row r="696" spans="96:98" ht="18.75" hidden="1" customHeight="1">
      <c r="CR696" s="20">
        <f t="shared" si="41"/>
        <v>0</v>
      </c>
      <c r="CS696" s="2">
        <v>45626</v>
      </c>
      <c r="CT696" s="19">
        <f t="shared" si="40"/>
        <v>0</v>
      </c>
    </row>
    <row r="697" spans="96:98" ht="18.75" hidden="1" customHeight="1">
      <c r="CR697" s="20">
        <f t="shared" si="41"/>
        <v>0</v>
      </c>
      <c r="CS697" s="2">
        <v>45633</v>
      </c>
      <c r="CT697" s="19">
        <f t="shared" si="40"/>
        <v>0</v>
      </c>
    </row>
    <row r="698" spans="96:98" ht="18.75" hidden="1" customHeight="1">
      <c r="CR698" s="20">
        <f t="shared" si="41"/>
        <v>0</v>
      </c>
      <c r="CS698" s="2">
        <v>45640</v>
      </c>
      <c r="CT698" s="19">
        <f t="shared" si="40"/>
        <v>0</v>
      </c>
    </row>
    <row r="699" spans="96:98" ht="18.75" hidden="1" customHeight="1">
      <c r="CR699" s="20">
        <f t="shared" si="41"/>
        <v>0</v>
      </c>
      <c r="CS699" s="2">
        <v>45647</v>
      </c>
      <c r="CT699" s="19">
        <f t="shared" si="40"/>
        <v>0</v>
      </c>
    </row>
    <row r="700" spans="96:98" ht="18.75" hidden="1" customHeight="1">
      <c r="CR700" s="20">
        <f t="shared" si="41"/>
        <v>0</v>
      </c>
      <c r="CS700" s="2">
        <v>45654</v>
      </c>
      <c r="CT700" s="19">
        <f t="shared" si="40"/>
        <v>0</v>
      </c>
    </row>
    <row r="701" spans="96:98" ht="18.75" hidden="1" customHeight="1">
      <c r="CR701" s="20">
        <f t="shared" si="41"/>
        <v>0</v>
      </c>
      <c r="CS701" s="2">
        <v>45661</v>
      </c>
      <c r="CT701" s="19">
        <f t="shared" si="40"/>
        <v>0</v>
      </c>
    </row>
    <row r="702" spans="96:98" ht="18.75" hidden="1" customHeight="1">
      <c r="CR702" s="20">
        <f t="shared" si="41"/>
        <v>0</v>
      </c>
      <c r="CS702" s="2">
        <v>45668</v>
      </c>
      <c r="CT702" s="19">
        <f t="shared" si="40"/>
        <v>0</v>
      </c>
    </row>
    <row r="703" spans="96:98" ht="18.75" hidden="1" customHeight="1">
      <c r="CR703" s="20">
        <f t="shared" si="41"/>
        <v>0</v>
      </c>
      <c r="CS703" s="2">
        <v>45675</v>
      </c>
      <c r="CT703" s="19">
        <f t="shared" si="40"/>
        <v>0</v>
      </c>
    </row>
    <row r="704" spans="96:98" ht="18.75" hidden="1" customHeight="1">
      <c r="CR704" s="20">
        <f t="shared" si="41"/>
        <v>0</v>
      </c>
      <c r="CS704" s="2">
        <v>45682</v>
      </c>
      <c r="CT704" s="19">
        <f t="shared" si="40"/>
        <v>0</v>
      </c>
    </row>
    <row r="705" spans="96:98" ht="18.75" hidden="1" customHeight="1">
      <c r="CR705" s="20">
        <f t="shared" si="41"/>
        <v>0</v>
      </c>
      <c r="CS705" s="2">
        <v>45689</v>
      </c>
      <c r="CT705" s="19">
        <f t="shared" si="40"/>
        <v>0</v>
      </c>
    </row>
    <row r="706" spans="96:98" ht="18.75" hidden="1" customHeight="1">
      <c r="CR706" s="20">
        <f t="shared" si="41"/>
        <v>0</v>
      </c>
      <c r="CS706" s="2">
        <v>45696</v>
      </c>
      <c r="CT706" s="19">
        <f t="shared" si="40"/>
        <v>0</v>
      </c>
    </row>
    <row r="707" spans="96:98" ht="18.75" hidden="1" customHeight="1">
      <c r="CR707" s="20">
        <f t="shared" si="41"/>
        <v>0</v>
      </c>
      <c r="CS707" s="2">
        <v>45703</v>
      </c>
      <c r="CT707" s="19">
        <f t="shared" si="40"/>
        <v>0</v>
      </c>
    </row>
    <row r="708" spans="96:98" ht="18.75" hidden="1" customHeight="1">
      <c r="CR708" s="20">
        <f t="shared" si="41"/>
        <v>0</v>
      </c>
      <c r="CS708" s="2">
        <v>45710</v>
      </c>
      <c r="CT708" s="19">
        <f t="shared" si="40"/>
        <v>0</v>
      </c>
    </row>
    <row r="709" spans="96:98" ht="18.75" hidden="1" customHeight="1">
      <c r="CR709" s="20">
        <f t="shared" si="41"/>
        <v>0</v>
      </c>
      <c r="CS709" s="2">
        <v>45717</v>
      </c>
      <c r="CT709" s="19">
        <f t="shared" si="40"/>
        <v>0</v>
      </c>
    </row>
    <row r="710" spans="96:98" ht="18.75" hidden="1" customHeight="1">
      <c r="CR710" s="20">
        <f t="shared" si="41"/>
        <v>0</v>
      </c>
      <c r="CS710" s="2">
        <v>45724</v>
      </c>
      <c r="CT710" s="19">
        <f t="shared" si="40"/>
        <v>0</v>
      </c>
    </row>
    <row r="711" spans="96:98" ht="18.75" hidden="1" customHeight="1">
      <c r="CR711" s="20">
        <f t="shared" si="41"/>
        <v>0</v>
      </c>
      <c r="CS711" s="2">
        <v>45731</v>
      </c>
      <c r="CT711" s="19">
        <f t="shared" si="40"/>
        <v>0</v>
      </c>
    </row>
    <row r="712" spans="96:98" ht="18.75" hidden="1" customHeight="1">
      <c r="CR712" s="20">
        <f t="shared" si="41"/>
        <v>0</v>
      </c>
      <c r="CS712" s="2">
        <v>45738</v>
      </c>
      <c r="CT712" s="19">
        <f t="shared" si="40"/>
        <v>0</v>
      </c>
    </row>
    <row r="713" spans="96:98" ht="18.75" hidden="1" customHeight="1">
      <c r="CR713" s="20">
        <f t="shared" si="41"/>
        <v>0</v>
      </c>
      <c r="CS713" s="2">
        <v>45745</v>
      </c>
      <c r="CT713" s="19">
        <f t="shared" si="40"/>
        <v>0</v>
      </c>
    </row>
    <row r="714" spans="96:98" ht="18.75" hidden="1" customHeight="1">
      <c r="CR714" s="20">
        <f t="shared" si="41"/>
        <v>0</v>
      </c>
      <c r="CS714" s="2">
        <v>45752</v>
      </c>
      <c r="CT714" s="19">
        <f t="shared" si="40"/>
        <v>0</v>
      </c>
    </row>
    <row r="715" spans="96:98" ht="18.75" hidden="1" customHeight="1">
      <c r="CR715" s="20">
        <f t="shared" si="41"/>
        <v>0</v>
      </c>
      <c r="CS715" s="2">
        <v>45759</v>
      </c>
      <c r="CT715" s="19">
        <f t="shared" si="40"/>
        <v>0</v>
      </c>
    </row>
    <row r="716" spans="96:98" ht="18.75" hidden="1" customHeight="1">
      <c r="CR716" s="20">
        <f t="shared" si="41"/>
        <v>0</v>
      </c>
      <c r="CS716" s="2">
        <v>45766</v>
      </c>
      <c r="CT716" s="19">
        <f t="shared" si="40"/>
        <v>0</v>
      </c>
    </row>
    <row r="717" spans="96:98" ht="18.75" hidden="1" customHeight="1">
      <c r="CR717" s="20">
        <f t="shared" si="41"/>
        <v>0</v>
      </c>
      <c r="CS717" s="2">
        <v>45773</v>
      </c>
      <c r="CT717" s="19">
        <f t="shared" si="40"/>
        <v>0</v>
      </c>
    </row>
    <row r="718" spans="96:98" ht="18.75" hidden="1" customHeight="1">
      <c r="CR718" s="20">
        <f t="shared" si="41"/>
        <v>0</v>
      </c>
      <c r="CS718" s="2">
        <v>45780</v>
      </c>
      <c r="CT718" s="19">
        <f t="shared" si="40"/>
        <v>0</v>
      </c>
    </row>
    <row r="719" spans="96:98" ht="18.75" hidden="1" customHeight="1">
      <c r="CR719" s="20">
        <f t="shared" si="41"/>
        <v>0</v>
      </c>
      <c r="CS719" s="2">
        <v>45787</v>
      </c>
      <c r="CT719" s="19">
        <f t="shared" si="40"/>
        <v>0</v>
      </c>
    </row>
    <row r="720" spans="96:98" ht="18.75" hidden="1" customHeight="1">
      <c r="CR720" s="20">
        <f t="shared" si="41"/>
        <v>0</v>
      </c>
      <c r="CS720" s="2">
        <v>45794</v>
      </c>
      <c r="CT720" s="19">
        <f t="shared" si="40"/>
        <v>0</v>
      </c>
    </row>
    <row r="721" spans="96:98" ht="18.75" hidden="1" customHeight="1">
      <c r="CR721" s="20">
        <f t="shared" si="41"/>
        <v>0</v>
      </c>
      <c r="CS721" s="2">
        <v>45801</v>
      </c>
      <c r="CT721" s="19">
        <f t="shared" si="40"/>
        <v>0</v>
      </c>
    </row>
    <row r="722" spans="96:98" ht="18.75" hidden="1" customHeight="1">
      <c r="CR722" s="20">
        <f t="shared" si="41"/>
        <v>0</v>
      </c>
      <c r="CS722" s="2">
        <v>45808</v>
      </c>
      <c r="CT722" s="19">
        <f t="shared" si="40"/>
        <v>0</v>
      </c>
    </row>
    <row r="723" spans="96:98" ht="18.75" hidden="1" customHeight="1">
      <c r="CR723" s="20">
        <f t="shared" si="41"/>
        <v>0</v>
      </c>
      <c r="CS723" s="2">
        <v>45815</v>
      </c>
      <c r="CT723" s="19">
        <f t="shared" si="40"/>
        <v>0</v>
      </c>
    </row>
    <row r="724" spans="96:98" ht="18.75" hidden="1" customHeight="1">
      <c r="CR724" s="20">
        <f t="shared" si="41"/>
        <v>0</v>
      </c>
      <c r="CS724" s="2">
        <v>45822</v>
      </c>
      <c r="CT724" s="19">
        <f t="shared" si="40"/>
        <v>0</v>
      </c>
    </row>
    <row r="725" spans="96:98" ht="18.75" hidden="1" customHeight="1">
      <c r="CR725" s="20">
        <f t="shared" si="41"/>
        <v>0</v>
      </c>
      <c r="CS725" s="2">
        <v>45829</v>
      </c>
      <c r="CT725" s="19">
        <f t="shared" si="40"/>
        <v>0</v>
      </c>
    </row>
    <row r="726" spans="96:98" ht="18.75" hidden="1" customHeight="1">
      <c r="CR726" s="20">
        <f t="shared" si="41"/>
        <v>0</v>
      </c>
      <c r="CS726" s="2">
        <v>45836</v>
      </c>
      <c r="CT726" s="19">
        <f t="shared" ref="CT726:CT789" si="42">IF(CR726=CS726,2,0)</f>
        <v>0</v>
      </c>
    </row>
    <row r="727" spans="96:98" ht="18.75" hidden="1" customHeight="1">
      <c r="CR727" s="20">
        <f t="shared" ref="CR727:CR790" si="43">CR726</f>
        <v>0</v>
      </c>
      <c r="CS727" s="2">
        <v>45843</v>
      </c>
      <c r="CT727" s="19">
        <f t="shared" si="42"/>
        <v>0</v>
      </c>
    </row>
    <row r="728" spans="96:98" ht="18.75" hidden="1" customHeight="1">
      <c r="CR728" s="20">
        <f t="shared" si="43"/>
        <v>0</v>
      </c>
      <c r="CS728" s="2">
        <v>45850</v>
      </c>
      <c r="CT728" s="19">
        <f t="shared" si="42"/>
        <v>0</v>
      </c>
    </row>
    <row r="729" spans="96:98" ht="18.75" hidden="1" customHeight="1">
      <c r="CR729" s="20">
        <f t="shared" si="43"/>
        <v>0</v>
      </c>
      <c r="CS729" s="2">
        <v>45857</v>
      </c>
      <c r="CT729" s="19">
        <f t="shared" si="42"/>
        <v>0</v>
      </c>
    </row>
    <row r="730" spans="96:98" ht="18.75" hidden="1" customHeight="1">
      <c r="CR730" s="20">
        <f t="shared" si="43"/>
        <v>0</v>
      </c>
      <c r="CS730" s="2">
        <v>45864</v>
      </c>
      <c r="CT730" s="19">
        <f t="shared" si="42"/>
        <v>0</v>
      </c>
    </row>
    <row r="731" spans="96:98" ht="18.75" hidden="1" customHeight="1">
      <c r="CR731" s="20">
        <f t="shared" si="43"/>
        <v>0</v>
      </c>
      <c r="CS731" s="2">
        <v>45871</v>
      </c>
      <c r="CT731" s="19">
        <f t="shared" si="42"/>
        <v>0</v>
      </c>
    </row>
    <row r="732" spans="96:98" ht="18.75" hidden="1" customHeight="1">
      <c r="CR732" s="20">
        <f t="shared" si="43"/>
        <v>0</v>
      </c>
      <c r="CS732" s="2">
        <v>45878</v>
      </c>
      <c r="CT732" s="19">
        <f t="shared" si="42"/>
        <v>0</v>
      </c>
    </row>
    <row r="733" spans="96:98" ht="18.75" hidden="1" customHeight="1">
      <c r="CR733" s="20">
        <f t="shared" si="43"/>
        <v>0</v>
      </c>
      <c r="CS733" s="2">
        <v>45885</v>
      </c>
      <c r="CT733" s="19">
        <f t="shared" si="42"/>
        <v>0</v>
      </c>
    </row>
    <row r="734" spans="96:98" ht="18.75" hidden="1" customHeight="1">
      <c r="CR734" s="20">
        <f t="shared" si="43"/>
        <v>0</v>
      </c>
      <c r="CS734" s="2">
        <v>45892</v>
      </c>
      <c r="CT734" s="19">
        <f t="shared" si="42"/>
        <v>0</v>
      </c>
    </row>
    <row r="735" spans="96:98" ht="18.75" hidden="1" customHeight="1">
      <c r="CR735" s="20">
        <f t="shared" si="43"/>
        <v>0</v>
      </c>
      <c r="CS735" s="2">
        <v>45899</v>
      </c>
      <c r="CT735" s="19">
        <f t="shared" si="42"/>
        <v>0</v>
      </c>
    </row>
    <row r="736" spans="96:98" ht="18.75" hidden="1" customHeight="1">
      <c r="CR736" s="20">
        <f t="shared" si="43"/>
        <v>0</v>
      </c>
      <c r="CS736" s="2">
        <v>45906</v>
      </c>
      <c r="CT736" s="19">
        <f t="shared" si="42"/>
        <v>0</v>
      </c>
    </row>
    <row r="737" spans="96:98" ht="18.75" hidden="1" customHeight="1">
      <c r="CR737" s="20">
        <f t="shared" si="43"/>
        <v>0</v>
      </c>
      <c r="CS737" s="2">
        <v>45913</v>
      </c>
      <c r="CT737" s="19">
        <f t="shared" si="42"/>
        <v>0</v>
      </c>
    </row>
    <row r="738" spans="96:98" ht="18.75" hidden="1" customHeight="1">
      <c r="CR738" s="20">
        <f t="shared" si="43"/>
        <v>0</v>
      </c>
      <c r="CS738" s="2">
        <v>45920</v>
      </c>
      <c r="CT738" s="19">
        <f t="shared" si="42"/>
        <v>0</v>
      </c>
    </row>
    <row r="739" spans="96:98" ht="18.75" hidden="1" customHeight="1">
      <c r="CR739" s="20">
        <f t="shared" si="43"/>
        <v>0</v>
      </c>
      <c r="CS739" s="2">
        <v>45927</v>
      </c>
      <c r="CT739" s="19">
        <f t="shared" si="42"/>
        <v>0</v>
      </c>
    </row>
    <row r="740" spans="96:98" ht="18.75" hidden="1" customHeight="1">
      <c r="CR740" s="20">
        <f t="shared" si="43"/>
        <v>0</v>
      </c>
      <c r="CS740" s="2">
        <v>45934</v>
      </c>
      <c r="CT740" s="19">
        <f t="shared" si="42"/>
        <v>0</v>
      </c>
    </row>
    <row r="741" spans="96:98" ht="18.75" hidden="1" customHeight="1">
      <c r="CR741" s="20">
        <f t="shared" si="43"/>
        <v>0</v>
      </c>
      <c r="CS741" s="2">
        <v>45941</v>
      </c>
      <c r="CT741" s="19">
        <f t="shared" si="42"/>
        <v>0</v>
      </c>
    </row>
    <row r="742" spans="96:98" ht="18.75" hidden="1" customHeight="1">
      <c r="CR742" s="20">
        <f t="shared" si="43"/>
        <v>0</v>
      </c>
      <c r="CS742" s="2">
        <v>45948</v>
      </c>
      <c r="CT742" s="19">
        <f t="shared" si="42"/>
        <v>0</v>
      </c>
    </row>
    <row r="743" spans="96:98" ht="18.75" hidden="1" customHeight="1">
      <c r="CR743" s="20">
        <f t="shared" si="43"/>
        <v>0</v>
      </c>
      <c r="CS743" s="2">
        <v>45955</v>
      </c>
      <c r="CT743" s="19">
        <f t="shared" si="42"/>
        <v>0</v>
      </c>
    </row>
    <row r="744" spans="96:98" ht="18.75" hidden="1" customHeight="1">
      <c r="CR744" s="20">
        <f t="shared" si="43"/>
        <v>0</v>
      </c>
      <c r="CS744" s="2">
        <v>45962</v>
      </c>
      <c r="CT744" s="19">
        <f t="shared" si="42"/>
        <v>0</v>
      </c>
    </row>
    <row r="745" spans="96:98" ht="18.75" hidden="1" customHeight="1">
      <c r="CR745" s="20">
        <f t="shared" si="43"/>
        <v>0</v>
      </c>
      <c r="CS745" s="2">
        <v>45969</v>
      </c>
      <c r="CT745" s="19">
        <f t="shared" si="42"/>
        <v>0</v>
      </c>
    </row>
    <row r="746" spans="96:98" ht="18.75" hidden="1" customHeight="1">
      <c r="CR746" s="20">
        <f t="shared" si="43"/>
        <v>0</v>
      </c>
      <c r="CS746" s="2">
        <v>45976</v>
      </c>
      <c r="CT746" s="19">
        <f t="shared" si="42"/>
        <v>0</v>
      </c>
    </row>
    <row r="747" spans="96:98" ht="18.75" hidden="1" customHeight="1">
      <c r="CR747" s="20">
        <f t="shared" si="43"/>
        <v>0</v>
      </c>
      <c r="CS747" s="2">
        <v>45983</v>
      </c>
      <c r="CT747" s="19">
        <f t="shared" si="42"/>
        <v>0</v>
      </c>
    </row>
    <row r="748" spans="96:98" ht="18.75" hidden="1" customHeight="1">
      <c r="CR748" s="20">
        <f t="shared" si="43"/>
        <v>0</v>
      </c>
      <c r="CS748" s="2">
        <v>45990</v>
      </c>
      <c r="CT748" s="19">
        <f t="shared" si="42"/>
        <v>0</v>
      </c>
    </row>
    <row r="749" spans="96:98" ht="18.75" hidden="1" customHeight="1">
      <c r="CR749" s="20">
        <f t="shared" si="43"/>
        <v>0</v>
      </c>
      <c r="CS749" s="2">
        <v>45997</v>
      </c>
      <c r="CT749" s="19">
        <f t="shared" si="42"/>
        <v>0</v>
      </c>
    </row>
    <row r="750" spans="96:98" ht="18.75" hidden="1" customHeight="1">
      <c r="CR750" s="20">
        <f t="shared" si="43"/>
        <v>0</v>
      </c>
      <c r="CS750" s="2">
        <v>46004</v>
      </c>
      <c r="CT750" s="19">
        <f t="shared" si="42"/>
        <v>0</v>
      </c>
    </row>
    <row r="751" spans="96:98" ht="18.75" hidden="1" customHeight="1">
      <c r="CR751" s="20">
        <f t="shared" si="43"/>
        <v>0</v>
      </c>
      <c r="CS751" s="2">
        <v>46011</v>
      </c>
      <c r="CT751" s="19">
        <f t="shared" si="42"/>
        <v>0</v>
      </c>
    </row>
    <row r="752" spans="96:98" ht="18.75" hidden="1" customHeight="1">
      <c r="CR752" s="20">
        <f t="shared" si="43"/>
        <v>0</v>
      </c>
      <c r="CS752" s="2">
        <v>46018</v>
      </c>
      <c r="CT752" s="19">
        <f t="shared" si="42"/>
        <v>0</v>
      </c>
    </row>
    <row r="753" spans="96:98" ht="18.75" hidden="1" customHeight="1">
      <c r="CR753" s="20">
        <f t="shared" si="43"/>
        <v>0</v>
      </c>
      <c r="CS753" s="2">
        <v>46025</v>
      </c>
      <c r="CT753" s="19">
        <f t="shared" si="42"/>
        <v>0</v>
      </c>
    </row>
    <row r="754" spans="96:98" ht="18.75" hidden="1" customHeight="1">
      <c r="CR754" s="20">
        <f t="shared" si="43"/>
        <v>0</v>
      </c>
      <c r="CS754" s="2">
        <v>43471</v>
      </c>
      <c r="CT754" s="19">
        <f t="shared" si="42"/>
        <v>0</v>
      </c>
    </row>
    <row r="755" spans="96:98" ht="18.75" hidden="1" customHeight="1">
      <c r="CR755" s="20">
        <f t="shared" si="43"/>
        <v>0</v>
      </c>
      <c r="CS755" s="2">
        <v>43478</v>
      </c>
      <c r="CT755" s="19">
        <f t="shared" si="42"/>
        <v>0</v>
      </c>
    </row>
    <row r="756" spans="96:98" ht="18.75" hidden="1" customHeight="1">
      <c r="CR756" s="20">
        <f t="shared" si="43"/>
        <v>0</v>
      </c>
      <c r="CS756" s="2">
        <v>43485</v>
      </c>
      <c r="CT756" s="19">
        <f t="shared" si="42"/>
        <v>0</v>
      </c>
    </row>
    <row r="757" spans="96:98" ht="18.75" hidden="1" customHeight="1">
      <c r="CR757" s="20">
        <f t="shared" si="43"/>
        <v>0</v>
      </c>
      <c r="CS757" s="2">
        <v>43492</v>
      </c>
      <c r="CT757" s="19">
        <f t="shared" si="42"/>
        <v>0</v>
      </c>
    </row>
    <row r="758" spans="96:98" ht="18.75" hidden="1" customHeight="1">
      <c r="CR758" s="20">
        <f t="shared" si="43"/>
        <v>0</v>
      </c>
      <c r="CS758" s="2">
        <v>43499</v>
      </c>
      <c r="CT758" s="19">
        <f t="shared" si="42"/>
        <v>0</v>
      </c>
    </row>
    <row r="759" spans="96:98" ht="18.75" hidden="1" customHeight="1">
      <c r="CR759" s="20">
        <f t="shared" si="43"/>
        <v>0</v>
      </c>
      <c r="CS759" s="2">
        <v>43506</v>
      </c>
      <c r="CT759" s="19">
        <f t="shared" si="42"/>
        <v>0</v>
      </c>
    </row>
    <row r="760" spans="96:98" ht="18.75" hidden="1" customHeight="1">
      <c r="CR760" s="20">
        <f t="shared" si="43"/>
        <v>0</v>
      </c>
      <c r="CS760" s="2">
        <v>43513</v>
      </c>
      <c r="CT760" s="19">
        <f t="shared" si="42"/>
        <v>0</v>
      </c>
    </row>
    <row r="761" spans="96:98" ht="18.75" hidden="1" customHeight="1">
      <c r="CR761" s="20">
        <f t="shared" si="43"/>
        <v>0</v>
      </c>
      <c r="CS761" s="2">
        <v>43520</v>
      </c>
      <c r="CT761" s="19">
        <f t="shared" si="42"/>
        <v>0</v>
      </c>
    </row>
    <row r="762" spans="96:98" ht="18.75" hidden="1" customHeight="1">
      <c r="CR762" s="20">
        <f t="shared" si="43"/>
        <v>0</v>
      </c>
      <c r="CS762" s="2">
        <v>43527</v>
      </c>
      <c r="CT762" s="19">
        <f t="shared" si="42"/>
        <v>0</v>
      </c>
    </row>
    <row r="763" spans="96:98" ht="18.75" hidden="1" customHeight="1">
      <c r="CR763" s="20">
        <f t="shared" si="43"/>
        <v>0</v>
      </c>
      <c r="CS763" s="2">
        <v>43534</v>
      </c>
      <c r="CT763" s="19">
        <f t="shared" si="42"/>
        <v>0</v>
      </c>
    </row>
    <row r="764" spans="96:98" ht="18.75" hidden="1" customHeight="1">
      <c r="CR764" s="20">
        <f t="shared" si="43"/>
        <v>0</v>
      </c>
      <c r="CS764" s="2">
        <v>43541</v>
      </c>
      <c r="CT764" s="19">
        <f t="shared" si="42"/>
        <v>0</v>
      </c>
    </row>
    <row r="765" spans="96:98" ht="18.75" hidden="1" customHeight="1">
      <c r="CR765" s="20">
        <f t="shared" si="43"/>
        <v>0</v>
      </c>
      <c r="CS765" s="2">
        <v>43548</v>
      </c>
      <c r="CT765" s="19">
        <f t="shared" si="42"/>
        <v>0</v>
      </c>
    </row>
    <row r="766" spans="96:98" ht="18.75" hidden="1" customHeight="1">
      <c r="CR766" s="20">
        <f t="shared" si="43"/>
        <v>0</v>
      </c>
      <c r="CS766" s="2">
        <v>43555</v>
      </c>
      <c r="CT766" s="19">
        <f t="shared" si="42"/>
        <v>0</v>
      </c>
    </row>
    <row r="767" spans="96:98" ht="18.75" hidden="1" customHeight="1">
      <c r="CR767" s="20">
        <f t="shared" si="43"/>
        <v>0</v>
      </c>
      <c r="CS767" s="2">
        <v>43562</v>
      </c>
      <c r="CT767" s="19">
        <f t="shared" si="42"/>
        <v>0</v>
      </c>
    </row>
    <row r="768" spans="96:98" ht="18.75" hidden="1" customHeight="1">
      <c r="CR768" s="20">
        <f t="shared" si="43"/>
        <v>0</v>
      </c>
      <c r="CS768" s="2">
        <v>43569</v>
      </c>
      <c r="CT768" s="19">
        <f t="shared" si="42"/>
        <v>0</v>
      </c>
    </row>
    <row r="769" spans="96:98" ht="18.75" hidden="1" customHeight="1">
      <c r="CR769" s="20">
        <f t="shared" si="43"/>
        <v>0</v>
      </c>
      <c r="CS769" s="2">
        <v>43576</v>
      </c>
      <c r="CT769" s="19">
        <f t="shared" si="42"/>
        <v>0</v>
      </c>
    </row>
    <row r="770" spans="96:98" ht="18.75" hidden="1" customHeight="1">
      <c r="CR770" s="20">
        <f t="shared" si="43"/>
        <v>0</v>
      </c>
      <c r="CS770" s="2">
        <v>43583</v>
      </c>
      <c r="CT770" s="19">
        <f t="shared" si="42"/>
        <v>0</v>
      </c>
    </row>
    <row r="771" spans="96:98" ht="18.75" hidden="1" customHeight="1">
      <c r="CR771" s="20">
        <f t="shared" si="43"/>
        <v>0</v>
      </c>
      <c r="CS771" s="2">
        <v>43590</v>
      </c>
      <c r="CT771" s="19">
        <f t="shared" si="42"/>
        <v>0</v>
      </c>
    </row>
    <row r="772" spans="96:98" ht="18.75" hidden="1" customHeight="1">
      <c r="CR772" s="20">
        <f t="shared" si="43"/>
        <v>0</v>
      </c>
      <c r="CS772" s="2">
        <v>43597</v>
      </c>
      <c r="CT772" s="19">
        <f t="shared" si="42"/>
        <v>0</v>
      </c>
    </row>
    <row r="773" spans="96:98" ht="18.75" hidden="1" customHeight="1">
      <c r="CR773" s="20">
        <f t="shared" si="43"/>
        <v>0</v>
      </c>
      <c r="CS773" s="2">
        <v>43604</v>
      </c>
      <c r="CT773" s="19">
        <f t="shared" si="42"/>
        <v>0</v>
      </c>
    </row>
    <row r="774" spans="96:98" ht="18.75" hidden="1" customHeight="1">
      <c r="CR774" s="20">
        <f t="shared" si="43"/>
        <v>0</v>
      </c>
      <c r="CS774" s="2">
        <v>43611</v>
      </c>
      <c r="CT774" s="19">
        <f t="shared" si="42"/>
        <v>0</v>
      </c>
    </row>
    <row r="775" spans="96:98" ht="18.75" hidden="1" customHeight="1">
      <c r="CR775" s="20">
        <f t="shared" si="43"/>
        <v>0</v>
      </c>
      <c r="CS775" s="2">
        <v>43618</v>
      </c>
      <c r="CT775" s="19">
        <f t="shared" si="42"/>
        <v>0</v>
      </c>
    </row>
    <row r="776" spans="96:98" ht="18.75" hidden="1" customHeight="1">
      <c r="CR776" s="20">
        <f t="shared" si="43"/>
        <v>0</v>
      </c>
      <c r="CS776" s="2">
        <v>43625</v>
      </c>
      <c r="CT776" s="19">
        <f t="shared" si="42"/>
        <v>0</v>
      </c>
    </row>
    <row r="777" spans="96:98" ht="18.75" hidden="1" customHeight="1">
      <c r="CR777" s="20">
        <f t="shared" si="43"/>
        <v>0</v>
      </c>
      <c r="CS777" s="2">
        <v>43632</v>
      </c>
      <c r="CT777" s="19">
        <f t="shared" si="42"/>
        <v>0</v>
      </c>
    </row>
    <row r="778" spans="96:98" ht="18.75" hidden="1" customHeight="1">
      <c r="CR778" s="20">
        <f t="shared" si="43"/>
        <v>0</v>
      </c>
      <c r="CS778" s="2">
        <v>43639</v>
      </c>
      <c r="CT778" s="19">
        <f t="shared" si="42"/>
        <v>0</v>
      </c>
    </row>
    <row r="779" spans="96:98" ht="18.75" hidden="1" customHeight="1">
      <c r="CR779" s="20">
        <f t="shared" si="43"/>
        <v>0</v>
      </c>
      <c r="CS779" s="2">
        <v>43646</v>
      </c>
      <c r="CT779" s="19">
        <f t="shared" si="42"/>
        <v>0</v>
      </c>
    </row>
    <row r="780" spans="96:98" ht="18.75" hidden="1" customHeight="1">
      <c r="CR780" s="20">
        <f t="shared" si="43"/>
        <v>0</v>
      </c>
      <c r="CS780" s="2">
        <v>43653</v>
      </c>
      <c r="CT780" s="19">
        <f t="shared" si="42"/>
        <v>0</v>
      </c>
    </row>
    <row r="781" spans="96:98" ht="18.75" hidden="1" customHeight="1">
      <c r="CR781" s="20">
        <f t="shared" si="43"/>
        <v>0</v>
      </c>
      <c r="CS781" s="2">
        <v>43660</v>
      </c>
      <c r="CT781" s="19">
        <f t="shared" si="42"/>
        <v>0</v>
      </c>
    </row>
    <row r="782" spans="96:98" ht="18.75" hidden="1" customHeight="1">
      <c r="CR782" s="20">
        <f t="shared" si="43"/>
        <v>0</v>
      </c>
      <c r="CS782" s="2">
        <v>43667</v>
      </c>
      <c r="CT782" s="19">
        <f t="shared" si="42"/>
        <v>0</v>
      </c>
    </row>
    <row r="783" spans="96:98" ht="18.75" hidden="1" customHeight="1">
      <c r="CR783" s="20">
        <f t="shared" si="43"/>
        <v>0</v>
      </c>
      <c r="CS783" s="2">
        <v>43674</v>
      </c>
      <c r="CT783" s="19">
        <f t="shared" si="42"/>
        <v>0</v>
      </c>
    </row>
    <row r="784" spans="96:98" ht="18.75" hidden="1" customHeight="1">
      <c r="CR784" s="20">
        <f t="shared" si="43"/>
        <v>0</v>
      </c>
      <c r="CS784" s="2">
        <v>43681</v>
      </c>
      <c r="CT784" s="19">
        <f t="shared" si="42"/>
        <v>0</v>
      </c>
    </row>
    <row r="785" spans="96:98" ht="18.75" hidden="1" customHeight="1">
      <c r="CR785" s="20">
        <f t="shared" si="43"/>
        <v>0</v>
      </c>
      <c r="CS785" s="2">
        <v>43688</v>
      </c>
      <c r="CT785" s="19">
        <f t="shared" si="42"/>
        <v>0</v>
      </c>
    </row>
    <row r="786" spans="96:98" ht="18.75" hidden="1" customHeight="1">
      <c r="CR786" s="20">
        <f t="shared" si="43"/>
        <v>0</v>
      </c>
      <c r="CS786" s="2">
        <v>43695</v>
      </c>
      <c r="CT786" s="19">
        <f t="shared" si="42"/>
        <v>0</v>
      </c>
    </row>
    <row r="787" spans="96:98" ht="18.75" hidden="1" customHeight="1">
      <c r="CR787" s="20">
        <f t="shared" si="43"/>
        <v>0</v>
      </c>
      <c r="CS787" s="2">
        <v>43702</v>
      </c>
      <c r="CT787" s="19">
        <f t="shared" si="42"/>
        <v>0</v>
      </c>
    </row>
    <row r="788" spans="96:98" ht="18.75" hidden="1" customHeight="1">
      <c r="CR788" s="20">
        <f t="shared" si="43"/>
        <v>0</v>
      </c>
      <c r="CS788" s="2">
        <v>43709</v>
      </c>
      <c r="CT788" s="19">
        <f t="shared" si="42"/>
        <v>0</v>
      </c>
    </row>
    <row r="789" spans="96:98" ht="18.75" hidden="1" customHeight="1">
      <c r="CR789" s="20">
        <f t="shared" si="43"/>
        <v>0</v>
      </c>
      <c r="CS789" s="2">
        <v>43716</v>
      </c>
      <c r="CT789" s="19">
        <f t="shared" si="42"/>
        <v>0</v>
      </c>
    </row>
    <row r="790" spans="96:98" ht="18.75" hidden="1" customHeight="1">
      <c r="CR790" s="20">
        <f t="shared" si="43"/>
        <v>0</v>
      </c>
      <c r="CS790" s="2">
        <v>43723</v>
      </c>
      <c r="CT790" s="19">
        <f t="shared" ref="CT790:CT853" si="44">IF(CR790=CS790,2,0)</f>
        <v>0</v>
      </c>
    </row>
    <row r="791" spans="96:98" ht="18.75" hidden="1" customHeight="1">
      <c r="CR791" s="20">
        <f t="shared" ref="CR791:CR854" si="45">CR790</f>
        <v>0</v>
      </c>
      <c r="CS791" s="2">
        <v>43730</v>
      </c>
      <c r="CT791" s="19">
        <f t="shared" si="44"/>
        <v>0</v>
      </c>
    </row>
    <row r="792" spans="96:98" ht="18.75" hidden="1" customHeight="1">
      <c r="CR792" s="20">
        <f t="shared" si="45"/>
        <v>0</v>
      </c>
      <c r="CS792" s="2">
        <v>43737</v>
      </c>
      <c r="CT792" s="19">
        <f t="shared" si="44"/>
        <v>0</v>
      </c>
    </row>
    <row r="793" spans="96:98" ht="18.75" hidden="1" customHeight="1">
      <c r="CR793" s="20">
        <f t="shared" si="45"/>
        <v>0</v>
      </c>
      <c r="CS793" s="2">
        <v>43744</v>
      </c>
      <c r="CT793" s="19">
        <f t="shared" si="44"/>
        <v>0</v>
      </c>
    </row>
    <row r="794" spans="96:98" ht="18.75" hidden="1" customHeight="1">
      <c r="CR794" s="20">
        <f t="shared" si="45"/>
        <v>0</v>
      </c>
      <c r="CS794" s="2">
        <v>43751</v>
      </c>
      <c r="CT794" s="19">
        <f t="shared" si="44"/>
        <v>0</v>
      </c>
    </row>
    <row r="795" spans="96:98" ht="18.75" hidden="1" customHeight="1">
      <c r="CR795" s="20">
        <f t="shared" si="45"/>
        <v>0</v>
      </c>
      <c r="CS795" s="2">
        <v>43758</v>
      </c>
      <c r="CT795" s="19">
        <f t="shared" si="44"/>
        <v>0</v>
      </c>
    </row>
    <row r="796" spans="96:98" ht="18.75" hidden="1" customHeight="1">
      <c r="CR796" s="20">
        <f t="shared" si="45"/>
        <v>0</v>
      </c>
      <c r="CS796" s="2">
        <v>43765</v>
      </c>
      <c r="CT796" s="19">
        <f t="shared" si="44"/>
        <v>0</v>
      </c>
    </row>
    <row r="797" spans="96:98" ht="18.75" hidden="1" customHeight="1">
      <c r="CR797" s="20">
        <f t="shared" si="45"/>
        <v>0</v>
      </c>
      <c r="CS797" s="2">
        <v>43772</v>
      </c>
      <c r="CT797" s="19">
        <f t="shared" si="44"/>
        <v>0</v>
      </c>
    </row>
    <row r="798" spans="96:98" ht="18.75" hidden="1" customHeight="1">
      <c r="CR798" s="20">
        <f t="shared" si="45"/>
        <v>0</v>
      </c>
      <c r="CS798" s="2">
        <v>43779</v>
      </c>
      <c r="CT798" s="19">
        <f t="shared" si="44"/>
        <v>0</v>
      </c>
    </row>
    <row r="799" spans="96:98" ht="18.75" hidden="1" customHeight="1">
      <c r="CR799" s="20">
        <f t="shared" si="45"/>
        <v>0</v>
      </c>
      <c r="CS799" s="2">
        <v>43786</v>
      </c>
      <c r="CT799" s="19">
        <f t="shared" si="44"/>
        <v>0</v>
      </c>
    </row>
    <row r="800" spans="96:98" ht="18.75" hidden="1" customHeight="1">
      <c r="CR800" s="20">
        <f t="shared" si="45"/>
        <v>0</v>
      </c>
      <c r="CS800" s="2">
        <v>43793</v>
      </c>
      <c r="CT800" s="19">
        <f t="shared" si="44"/>
        <v>0</v>
      </c>
    </row>
    <row r="801" spans="96:98" ht="18.75" hidden="1" customHeight="1">
      <c r="CR801" s="20">
        <f t="shared" si="45"/>
        <v>0</v>
      </c>
      <c r="CS801" s="2">
        <v>43800</v>
      </c>
      <c r="CT801" s="19">
        <f t="shared" si="44"/>
        <v>0</v>
      </c>
    </row>
    <row r="802" spans="96:98" ht="18.75" hidden="1" customHeight="1">
      <c r="CR802" s="20">
        <f t="shared" si="45"/>
        <v>0</v>
      </c>
      <c r="CS802" s="2">
        <v>43807</v>
      </c>
      <c r="CT802" s="19">
        <f t="shared" si="44"/>
        <v>0</v>
      </c>
    </row>
    <row r="803" spans="96:98" ht="18.75" hidden="1" customHeight="1">
      <c r="CR803" s="20">
        <f t="shared" si="45"/>
        <v>0</v>
      </c>
      <c r="CS803" s="2">
        <v>43814</v>
      </c>
      <c r="CT803" s="19">
        <f t="shared" si="44"/>
        <v>0</v>
      </c>
    </row>
    <row r="804" spans="96:98" ht="18.75" hidden="1" customHeight="1">
      <c r="CR804" s="20">
        <f t="shared" si="45"/>
        <v>0</v>
      </c>
      <c r="CS804" s="2">
        <v>43821</v>
      </c>
      <c r="CT804" s="19">
        <f t="shared" si="44"/>
        <v>0</v>
      </c>
    </row>
    <row r="805" spans="96:98" ht="18.75" hidden="1" customHeight="1">
      <c r="CR805" s="20">
        <f t="shared" si="45"/>
        <v>0</v>
      </c>
      <c r="CS805" s="2">
        <v>43828</v>
      </c>
      <c r="CT805" s="19">
        <f t="shared" si="44"/>
        <v>0</v>
      </c>
    </row>
    <row r="806" spans="96:98" ht="18.75" hidden="1" customHeight="1">
      <c r="CR806" s="20">
        <f t="shared" si="45"/>
        <v>0</v>
      </c>
      <c r="CS806" s="2">
        <v>43835</v>
      </c>
      <c r="CT806" s="19">
        <f t="shared" si="44"/>
        <v>0</v>
      </c>
    </row>
    <row r="807" spans="96:98" ht="18.75" hidden="1" customHeight="1">
      <c r="CR807" s="20">
        <f t="shared" si="45"/>
        <v>0</v>
      </c>
      <c r="CS807" s="2">
        <v>43842</v>
      </c>
      <c r="CT807" s="19">
        <f t="shared" si="44"/>
        <v>0</v>
      </c>
    </row>
    <row r="808" spans="96:98" ht="18.75" hidden="1" customHeight="1">
      <c r="CR808" s="20">
        <f t="shared" si="45"/>
        <v>0</v>
      </c>
      <c r="CS808" s="2">
        <v>43849</v>
      </c>
      <c r="CT808" s="19">
        <f t="shared" si="44"/>
        <v>0</v>
      </c>
    </row>
    <row r="809" spans="96:98" ht="18.75" hidden="1" customHeight="1">
      <c r="CR809" s="20">
        <f t="shared" si="45"/>
        <v>0</v>
      </c>
      <c r="CS809" s="2">
        <v>43856</v>
      </c>
      <c r="CT809" s="19">
        <f t="shared" si="44"/>
        <v>0</v>
      </c>
    </row>
    <row r="810" spans="96:98" ht="18.75" hidden="1" customHeight="1">
      <c r="CR810" s="20">
        <f t="shared" si="45"/>
        <v>0</v>
      </c>
      <c r="CS810" s="2">
        <v>43863</v>
      </c>
      <c r="CT810" s="19">
        <f t="shared" si="44"/>
        <v>0</v>
      </c>
    </row>
    <row r="811" spans="96:98" ht="18.75" hidden="1" customHeight="1">
      <c r="CR811" s="20">
        <f t="shared" si="45"/>
        <v>0</v>
      </c>
      <c r="CS811" s="2">
        <v>43870</v>
      </c>
      <c r="CT811" s="19">
        <f t="shared" si="44"/>
        <v>0</v>
      </c>
    </row>
    <row r="812" spans="96:98" ht="18.75" hidden="1" customHeight="1">
      <c r="CR812" s="20">
        <f t="shared" si="45"/>
        <v>0</v>
      </c>
      <c r="CS812" s="2">
        <v>43877</v>
      </c>
      <c r="CT812" s="19">
        <f t="shared" si="44"/>
        <v>0</v>
      </c>
    </row>
    <row r="813" spans="96:98" ht="18.75" hidden="1" customHeight="1">
      <c r="CR813" s="20">
        <f t="shared" si="45"/>
        <v>0</v>
      </c>
      <c r="CS813" s="2">
        <v>43884</v>
      </c>
      <c r="CT813" s="19">
        <f t="shared" si="44"/>
        <v>0</v>
      </c>
    </row>
    <row r="814" spans="96:98" ht="18.75" hidden="1" customHeight="1">
      <c r="CR814" s="20">
        <f t="shared" si="45"/>
        <v>0</v>
      </c>
      <c r="CS814" s="2">
        <v>43891</v>
      </c>
      <c r="CT814" s="19">
        <f t="shared" si="44"/>
        <v>0</v>
      </c>
    </row>
    <row r="815" spans="96:98" ht="18.75" hidden="1" customHeight="1">
      <c r="CR815" s="20">
        <f t="shared" si="45"/>
        <v>0</v>
      </c>
      <c r="CS815" s="2">
        <v>43898</v>
      </c>
      <c r="CT815" s="19">
        <f t="shared" si="44"/>
        <v>0</v>
      </c>
    </row>
    <row r="816" spans="96:98" ht="18.75" hidden="1" customHeight="1">
      <c r="CR816" s="20">
        <f t="shared" si="45"/>
        <v>0</v>
      </c>
      <c r="CS816" s="2">
        <v>43905</v>
      </c>
      <c r="CT816" s="19">
        <f t="shared" si="44"/>
        <v>0</v>
      </c>
    </row>
    <row r="817" spans="96:98" ht="18.75" hidden="1" customHeight="1">
      <c r="CR817" s="20">
        <f t="shared" si="45"/>
        <v>0</v>
      </c>
      <c r="CS817" s="2">
        <v>43912</v>
      </c>
      <c r="CT817" s="19">
        <f t="shared" si="44"/>
        <v>0</v>
      </c>
    </row>
    <row r="818" spans="96:98" ht="18.75" hidden="1" customHeight="1">
      <c r="CR818" s="20">
        <f t="shared" si="45"/>
        <v>0</v>
      </c>
      <c r="CS818" s="2">
        <v>43919</v>
      </c>
      <c r="CT818" s="19">
        <f t="shared" si="44"/>
        <v>0</v>
      </c>
    </row>
    <row r="819" spans="96:98" ht="18.75" hidden="1" customHeight="1">
      <c r="CR819" s="20">
        <f t="shared" si="45"/>
        <v>0</v>
      </c>
      <c r="CS819" s="2">
        <v>43926</v>
      </c>
      <c r="CT819" s="19">
        <f t="shared" si="44"/>
        <v>0</v>
      </c>
    </row>
    <row r="820" spans="96:98" ht="18.75" hidden="1" customHeight="1">
      <c r="CR820" s="20">
        <f t="shared" si="45"/>
        <v>0</v>
      </c>
      <c r="CS820" s="2">
        <v>43933</v>
      </c>
      <c r="CT820" s="19">
        <f t="shared" si="44"/>
        <v>0</v>
      </c>
    </row>
    <row r="821" spans="96:98" ht="18.75" hidden="1" customHeight="1">
      <c r="CR821" s="20">
        <f t="shared" si="45"/>
        <v>0</v>
      </c>
      <c r="CS821" s="2">
        <v>43940</v>
      </c>
      <c r="CT821" s="19">
        <f t="shared" si="44"/>
        <v>0</v>
      </c>
    </row>
    <row r="822" spans="96:98" ht="18.75" hidden="1" customHeight="1">
      <c r="CR822" s="20">
        <f t="shared" si="45"/>
        <v>0</v>
      </c>
      <c r="CS822" s="2">
        <v>43947</v>
      </c>
      <c r="CT822" s="19">
        <f t="shared" si="44"/>
        <v>0</v>
      </c>
    </row>
    <row r="823" spans="96:98" ht="18.75" hidden="1" customHeight="1">
      <c r="CR823" s="20">
        <f t="shared" si="45"/>
        <v>0</v>
      </c>
      <c r="CS823" s="2">
        <v>43954</v>
      </c>
      <c r="CT823" s="19">
        <f t="shared" si="44"/>
        <v>0</v>
      </c>
    </row>
    <row r="824" spans="96:98" ht="18.75" hidden="1" customHeight="1">
      <c r="CR824" s="20">
        <f t="shared" si="45"/>
        <v>0</v>
      </c>
      <c r="CS824" s="2">
        <v>43961</v>
      </c>
      <c r="CT824" s="19">
        <f t="shared" si="44"/>
        <v>0</v>
      </c>
    </row>
    <row r="825" spans="96:98" ht="18.75" hidden="1" customHeight="1">
      <c r="CR825" s="20">
        <f t="shared" si="45"/>
        <v>0</v>
      </c>
      <c r="CS825" s="2">
        <v>43968</v>
      </c>
      <c r="CT825" s="19">
        <f t="shared" si="44"/>
        <v>0</v>
      </c>
    </row>
    <row r="826" spans="96:98" ht="18.75" hidden="1" customHeight="1">
      <c r="CR826" s="20">
        <f t="shared" si="45"/>
        <v>0</v>
      </c>
      <c r="CS826" s="2">
        <v>43975</v>
      </c>
      <c r="CT826" s="19">
        <f t="shared" si="44"/>
        <v>0</v>
      </c>
    </row>
    <row r="827" spans="96:98" ht="18.75" hidden="1" customHeight="1">
      <c r="CR827" s="20">
        <f t="shared" si="45"/>
        <v>0</v>
      </c>
      <c r="CS827" s="2">
        <v>43982</v>
      </c>
      <c r="CT827" s="19">
        <f t="shared" si="44"/>
        <v>0</v>
      </c>
    </row>
    <row r="828" spans="96:98" ht="18.75" hidden="1" customHeight="1">
      <c r="CR828" s="20">
        <f t="shared" si="45"/>
        <v>0</v>
      </c>
      <c r="CS828" s="2">
        <v>43989</v>
      </c>
      <c r="CT828" s="19">
        <f t="shared" si="44"/>
        <v>0</v>
      </c>
    </row>
    <row r="829" spans="96:98" ht="18.75" hidden="1" customHeight="1">
      <c r="CR829" s="20">
        <f t="shared" si="45"/>
        <v>0</v>
      </c>
      <c r="CS829" s="2">
        <v>43996</v>
      </c>
      <c r="CT829" s="19">
        <f t="shared" si="44"/>
        <v>0</v>
      </c>
    </row>
    <row r="830" spans="96:98" ht="18.75" hidden="1" customHeight="1">
      <c r="CR830" s="20">
        <f t="shared" si="45"/>
        <v>0</v>
      </c>
      <c r="CS830" s="2">
        <v>44003</v>
      </c>
      <c r="CT830" s="19">
        <f t="shared" si="44"/>
        <v>0</v>
      </c>
    </row>
    <row r="831" spans="96:98" ht="18.75" hidden="1" customHeight="1">
      <c r="CR831" s="20">
        <f t="shared" si="45"/>
        <v>0</v>
      </c>
      <c r="CS831" s="2">
        <v>44010</v>
      </c>
      <c r="CT831" s="19">
        <f t="shared" si="44"/>
        <v>0</v>
      </c>
    </row>
    <row r="832" spans="96:98" ht="18.75" hidden="1" customHeight="1">
      <c r="CR832" s="20">
        <f t="shared" si="45"/>
        <v>0</v>
      </c>
      <c r="CS832" s="2">
        <v>44017</v>
      </c>
      <c r="CT832" s="19">
        <f t="shared" si="44"/>
        <v>0</v>
      </c>
    </row>
    <row r="833" spans="96:98" ht="18.75" hidden="1" customHeight="1">
      <c r="CR833" s="20">
        <f t="shared" si="45"/>
        <v>0</v>
      </c>
      <c r="CS833" s="2">
        <v>44024</v>
      </c>
      <c r="CT833" s="19">
        <f t="shared" si="44"/>
        <v>0</v>
      </c>
    </row>
    <row r="834" spans="96:98" ht="18.75" hidden="1" customHeight="1">
      <c r="CR834" s="20">
        <f t="shared" si="45"/>
        <v>0</v>
      </c>
      <c r="CS834" s="2">
        <v>44031</v>
      </c>
      <c r="CT834" s="19">
        <f t="shared" si="44"/>
        <v>0</v>
      </c>
    </row>
    <row r="835" spans="96:98" ht="18.75" hidden="1" customHeight="1">
      <c r="CR835" s="20">
        <f t="shared" si="45"/>
        <v>0</v>
      </c>
      <c r="CS835" s="2">
        <v>44038</v>
      </c>
      <c r="CT835" s="19">
        <f t="shared" si="44"/>
        <v>0</v>
      </c>
    </row>
    <row r="836" spans="96:98" ht="18.75" hidden="1" customHeight="1">
      <c r="CR836" s="20">
        <f t="shared" si="45"/>
        <v>0</v>
      </c>
      <c r="CS836" s="2">
        <v>44045</v>
      </c>
      <c r="CT836" s="19">
        <f t="shared" si="44"/>
        <v>0</v>
      </c>
    </row>
    <row r="837" spans="96:98" ht="18.75" hidden="1" customHeight="1">
      <c r="CR837" s="20">
        <f t="shared" si="45"/>
        <v>0</v>
      </c>
      <c r="CS837" s="2">
        <v>44052</v>
      </c>
      <c r="CT837" s="19">
        <f t="shared" si="44"/>
        <v>0</v>
      </c>
    </row>
    <row r="838" spans="96:98" ht="18.75" hidden="1" customHeight="1">
      <c r="CR838" s="20">
        <f t="shared" si="45"/>
        <v>0</v>
      </c>
      <c r="CS838" s="2">
        <v>44059</v>
      </c>
      <c r="CT838" s="19">
        <f t="shared" si="44"/>
        <v>0</v>
      </c>
    </row>
    <row r="839" spans="96:98" ht="18.75" hidden="1" customHeight="1">
      <c r="CR839" s="20">
        <f t="shared" si="45"/>
        <v>0</v>
      </c>
      <c r="CS839" s="2">
        <v>44066</v>
      </c>
      <c r="CT839" s="19">
        <f t="shared" si="44"/>
        <v>0</v>
      </c>
    </row>
    <row r="840" spans="96:98" ht="18.75" hidden="1" customHeight="1">
      <c r="CR840" s="20">
        <f t="shared" si="45"/>
        <v>0</v>
      </c>
      <c r="CS840" s="2">
        <v>44073</v>
      </c>
      <c r="CT840" s="19">
        <f t="shared" si="44"/>
        <v>0</v>
      </c>
    </row>
    <row r="841" spans="96:98" ht="18.75" hidden="1" customHeight="1">
      <c r="CR841" s="20">
        <f t="shared" si="45"/>
        <v>0</v>
      </c>
      <c r="CS841" s="2">
        <v>44080</v>
      </c>
      <c r="CT841" s="19">
        <f t="shared" si="44"/>
        <v>0</v>
      </c>
    </row>
    <row r="842" spans="96:98" ht="18.75" hidden="1" customHeight="1">
      <c r="CR842" s="20">
        <f t="shared" si="45"/>
        <v>0</v>
      </c>
      <c r="CS842" s="2">
        <v>44087</v>
      </c>
      <c r="CT842" s="19">
        <f t="shared" si="44"/>
        <v>0</v>
      </c>
    </row>
    <row r="843" spans="96:98" ht="18.75" hidden="1" customHeight="1">
      <c r="CR843" s="20">
        <f t="shared" si="45"/>
        <v>0</v>
      </c>
      <c r="CS843" s="2">
        <v>44094</v>
      </c>
      <c r="CT843" s="19">
        <f t="shared" si="44"/>
        <v>0</v>
      </c>
    </row>
    <row r="844" spans="96:98" ht="18.75" hidden="1" customHeight="1">
      <c r="CR844" s="20">
        <f t="shared" si="45"/>
        <v>0</v>
      </c>
      <c r="CS844" s="2">
        <v>44101</v>
      </c>
      <c r="CT844" s="19">
        <f t="shared" si="44"/>
        <v>0</v>
      </c>
    </row>
    <row r="845" spans="96:98" ht="18.75" hidden="1" customHeight="1">
      <c r="CR845" s="20">
        <f t="shared" si="45"/>
        <v>0</v>
      </c>
      <c r="CS845" s="2">
        <v>44108</v>
      </c>
      <c r="CT845" s="19">
        <f t="shared" si="44"/>
        <v>0</v>
      </c>
    </row>
    <row r="846" spans="96:98" ht="18.75" hidden="1" customHeight="1">
      <c r="CR846" s="20">
        <f t="shared" si="45"/>
        <v>0</v>
      </c>
      <c r="CS846" s="2">
        <v>44115</v>
      </c>
      <c r="CT846" s="19">
        <f t="shared" si="44"/>
        <v>0</v>
      </c>
    </row>
    <row r="847" spans="96:98" ht="18.75" hidden="1" customHeight="1">
      <c r="CR847" s="20">
        <f t="shared" si="45"/>
        <v>0</v>
      </c>
      <c r="CS847" s="2">
        <v>44122</v>
      </c>
      <c r="CT847" s="19">
        <f t="shared" si="44"/>
        <v>0</v>
      </c>
    </row>
    <row r="848" spans="96:98" ht="18.75" hidden="1" customHeight="1">
      <c r="CR848" s="20">
        <f t="shared" si="45"/>
        <v>0</v>
      </c>
      <c r="CS848" s="2">
        <v>44129</v>
      </c>
      <c r="CT848" s="19">
        <f t="shared" si="44"/>
        <v>0</v>
      </c>
    </row>
    <row r="849" spans="96:98" ht="18.75" hidden="1" customHeight="1">
      <c r="CR849" s="20">
        <f t="shared" si="45"/>
        <v>0</v>
      </c>
      <c r="CS849" s="2">
        <v>44136</v>
      </c>
      <c r="CT849" s="19">
        <f t="shared" si="44"/>
        <v>0</v>
      </c>
    </row>
    <row r="850" spans="96:98" ht="18.75" hidden="1" customHeight="1">
      <c r="CR850" s="20">
        <f t="shared" si="45"/>
        <v>0</v>
      </c>
      <c r="CS850" s="2">
        <v>44143</v>
      </c>
      <c r="CT850" s="19">
        <f t="shared" si="44"/>
        <v>0</v>
      </c>
    </row>
    <row r="851" spans="96:98" ht="18.75" hidden="1" customHeight="1">
      <c r="CR851" s="20">
        <f t="shared" si="45"/>
        <v>0</v>
      </c>
      <c r="CS851" s="2">
        <v>44150</v>
      </c>
      <c r="CT851" s="19">
        <f t="shared" si="44"/>
        <v>0</v>
      </c>
    </row>
    <row r="852" spans="96:98" ht="18.75" hidden="1" customHeight="1">
      <c r="CR852" s="20">
        <f t="shared" si="45"/>
        <v>0</v>
      </c>
      <c r="CS852" s="2">
        <v>44157</v>
      </c>
      <c r="CT852" s="19">
        <f t="shared" si="44"/>
        <v>0</v>
      </c>
    </row>
    <row r="853" spans="96:98" ht="18.75" hidden="1" customHeight="1">
      <c r="CR853" s="20">
        <f t="shared" si="45"/>
        <v>0</v>
      </c>
      <c r="CS853" s="2">
        <v>44164</v>
      </c>
      <c r="CT853" s="19">
        <f t="shared" si="44"/>
        <v>0</v>
      </c>
    </row>
    <row r="854" spans="96:98" ht="18.75" hidden="1" customHeight="1">
      <c r="CR854" s="20">
        <f t="shared" si="45"/>
        <v>0</v>
      </c>
      <c r="CS854" s="2">
        <v>44171</v>
      </c>
      <c r="CT854" s="19">
        <f t="shared" ref="CT854:CT917" si="46">IF(CR854=CS854,2,0)</f>
        <v>0</v>
      </c>
    </row>
    <row r="855" spans="96:98" ht="18.75" hidden="1" customHeight="1">
      <c r="CR855" s="20">
        <f t="shared" ref="CR855:CR918" si="47">CR854</f>
        <v>0</v>
      </c>
      <c r="CS855" s="2">
        <v>44178</v>
      </c>
      <c r="CT855" s="19">
        <f t="shared" si="46"/>
        <v>0</v>
      </c>
    </row>
    <row r="856" spans="96:98" ht="18.75" hidden="1" customHeight="1">
      <c r="CR856" s="20">
        <f t="shared" si="47"/>
        <v>0</v>
      </c>
      <c r="CS856" s="2">
        <v>44185</v>
      </c>
      <c r="CT856" s="19">
        <f t="shared" si="46"/>
        <v>0</v>
      </c>
    </row>
    <row r="857" spans="96:98" ht="18.75" hidden="1" customHeight="1">
      <c r="CR857" s="20">
        <f t="shared" si="47"/>
        <v>0</v>
      </c>
      <c r="CS857" s="2">
        <v>44192</v>
      </c>
      <c r="CT857" s="19">
        <f t="shared" si="46"/>
        <v>0</v>
      </c>
    </row>
    <row r="858" spans="96:98" ht="18.75" hidden="1" customHeight="1">
      <c r="CR858" s="20">
        <f t="shared" si="47"/>
        <v>0</v>
      </c>
      <c r="CS858" s="2">
        <v>44199</v>
      </c>
      <c r="CT858" s="19">
        <f t="shared" si="46"/>
        <v>0</v>
      </c>
    </row>
    <row r="859" spans="96:98" ht="18.75" hidden="1" customHeight="1">
      <c r="CR859" s="20">
        <f t="shared" si="47"/>
        <v>0</v>
      </c>
      <c r="CS859" s="2">
        <v>44206</v>
      </c>
      <c r="CT859" s="19">
        <f t="shared" si="46"/>
        <v>0</v>
      </c>
    </row>
    <row r="860" spans="96:98" ht="18.75" hidden="1" customHeight="1">
      <c r="CR860" s="20">
        <f t="shared" si="47"/>
        <v>0</v>
      </c>
      <c r="CS860" s="2">
        <v>44213</v>
      </c>
      <c r="CT860" s="19">
        <f t="shared" si="46"/>
        <v>0</v>
      </c>
    </row>
    <row r="861" spans="96:98" ht="18.75" hidden="1" customHeight="1">
      <c r="CR861" s="20">
        <f t="shared" si="47"/>
        <v>0</v>
      </c>
      <c r="CS861" s="2">
        <v>44220</v>
      </c>
      <c r="CT861" s="19">
        <f t="shared" si="46"/>
        <v>0</v>
      </c>
    </row>
    <row r="862" spans="96:98" ht="18.75" hidden="1" customHeight="1">
      <c r="CR862" s="20">
        <f t="shared" si="47"/>
        <v>0</v>
      </c>
      <c r="CS862" s="2">
        <v>44227</v>
      </c>
      <c r="CT862" s="19">
        <f t="shared" si="46"/>
        <v>0</v>
      </c>
    </row>
    <row r="863" spans="96:98" ht="18.75" hidden="1" customHeight="1">
      <c r="CR863" s="20">
        <f t="shared" si="47"/>
        <v>0</v>
      </c>
      <c r="CS863" s="2">
        <v>44234</v>
      </c>
      <c r="CT863" s="19">
        <f t="shared" si="46"/>
        <v>0</v>
      </c>
    </row>
    <row r="864" spans="96:98" ht="18.75" hidden="1" customHeight="1">
      <c r="CR864" s="20">
        <f t="shared" si="47"/>
        <v>0</v>
      </c>
      <c r="CS864" s="2">
        <v>44241</v>
      </c>
      <c r="CT864" s="19">
        <f t="shared" si="46"/>
        <v>0</v>
      </c>
    </row>
    <row r="865" spans="96:98" ht="18.75" hidden="1" customHeight="1">
      <c r="CR865" s="20">
        <f t="shared" si="47"/>
        <v>0</v>
      </c>
      <c r="CS865" s="2">
        <v>44248</v>
      </c>
      <c r="CT865" s="19">
        <f t="shared" si="46"/>
        <v>0</v>
      </c>
    </row>
    <row r="866" spans="96:98" ht="18.75" hidden="1" customHeight="1">
      <c r="CR866" s="20">
        <f t="shared" si="47"/>
        <v>0</v>
      </c>
      <c r="CS866" s="2">
        <v>44255</v>
      </c>
      <c r="CT866" s="19">
        <f t="shared" si="46"/>
        <v>0</v>
      </c>
    </row>
    <row r="867" spans="96:98" ht="18.75" hidden="1" customHeight="1">
      <c r="CR867" s="20">
        <f t="shared" si="47"/>
        <v>0</v>
      </c>
      <c r="CS867" s="2">
        <v>44262</v>
      </c>
      <c r="CT867" s="19">
        <f t="shared" si="46"/>
        <v>0</v>
      </c>
    </row>
    <row r="868" spans="96:98" ht="18.75" hidden="1" customHeight="1">
      <c r="CR868" s="20">
        <f t="shared" si="47"/>
        <v>0</v>
      </c>
      <c r="CS868" s="2">
        <v>44269</v>
      </c>
      <c r="CT868" s="19">
        <f t="shared" si="46"/>
        <v>0</v>
      </c>
    </row>
    <row r="869" spans="96:98" ht="18.75" hidden="1" customHeight="1">
      <c r="CR869" s="20">
        <f t="shared" si="47"/>
        <v>0</v>
      </c>
      <c r="CS869" s="2">
        <v>44276</v>
      </c>
      <c r="CT869" s="19">
        <f t="shared" si="46"/>
        <v>0</v>
      </c>
    </row>
    <row r="870" spans="96:98" ht="18.75" hidden="1" customHeight="1">
      <c r="CR870" s="20">
        <f t="shared" si="47"/>
        <v>0</v>
      </c>
      <c r="CS870" s="2">
        <v>44283</v>
      </c>
      <c r="CT870" s="19">
        <f t="shared" si="46"/>
        <v>0</v>
      </c>
    </row>
    <row r="871" spans="96:98" ht="18.75" hidden="1" customHeight="1">
      <c r="CR871" s="20">
        <f t="shared" si="47"/>
        <v>0</v>
      </c>
      <c r="CS871" s="2">
        <v>44290</v>
      </c>
      <c r="CT871" s="19">
        <f t="shared" si="46"/>
        <v>0</v>
      </c>
    </row>
    <row r="872" spans="96:98" ht="18.75" hidden="1" customHeight="1">
      <c r="CR872" s="20">
        <f t="shared" si="47"/>
        <v>0</v>
      </c>
      <c r="CS872" s="2">
        <v>44297</v>
      </c>
      <c r="CT872" s="19">
        <f t="shared" si="46"/>
        <v>0</v>
      </c>
    </row>
    <row r="873" spans="96:98" ht="18.75" hidden="1" customHeight="1">
      <c r="CR873" s="20">
        <f t="shared" si="47"/>
        <v>0</v>
      </c>
      <c r="CS873" s="2">
        <v>44304</v>
      </c>
      <c r="CT873" s="19">
        <f t="shared" si="46"/>
        <v>0</v>
      </c>
    </row>
    <row r="874" spans="96:98" ht="18.75" hidden="1" customHeight="1">
      <c r="CR874" s="20">
        <f t="shared" si="47"/>
        <v>0</v>
      </c>
      <c r="CS874" s="2">
        <v>44311</v>
      </c>
      <c r="CT874" s="19">
        <f t="shared" si="46"/>
        <v>0</v>
      </c>
    </row>
    <row r="875" spans="96:98" ht="18.75" hidden="1" customHeight="1">
      <c r="CR875" s="20">
        <f t="shared" si="47"/>
        <v>0</v>
      </c>
      <c r="CS875" s="2">
        <v>44318</v>
      </c>
      <c r="CT875" s="19">
        <f t="shared" si="46"/>
        <v>0</v>
      </c>
    </row>
    <row r="876" spans="96:98" ht="18.75" hidden="1" customHeight="1">
      <c r="CR876" s="20">
        <f t="shared" si="47"/>
        <v>0</v>
      </c>
      <c r="CS876" s="2">
        <v>44325</v>
      </c>
      <c r="CT876" s="19">
        <f t="shared" si="46"/>
        <v>0</v>
      </c>
    </row>
    <row r="877" spans="96:98" ht="18.75" hidden="1" customHeight="1">
      <c r="CR877" s="20">
        <f t="shared" si="47"/>
        <v>0</v>
      </c>
      <c r="CS877" s="2">
        <v>44332</v>
      </c>
      <c r="CT877" s="19">
        <f t="shared" si="46"/>
        <v>0</v>
      </c>
    </row>
    <row r="878" spans="96:98" ht="18.75" hidden="1" customHeight="1">
      <c r="CR878" s="20">
        <f t="shared" si="47"/>
        <v>0</v>
      </c>
      <c r="CS878" s="2">
        <v>44339</v>
      </c>
      <c r="CT878" s="19">
        <f t="shared" si="46"/>
        <v>0</v>
      </c>
    </row>
    <row r="879" spans="96:98" ht="18.75" hidden="1" customHeight="1">
      <c r="CR879" s="20">
        <f t="shared" si="47"/>
        <v>0</v>
      </c>
      <c r="CS879" s="2">
        <v>44346</v>
      </c>
      <c r="CT879" s="19">
        <f t="shared" si="46"/>
        <v>0</v>
      </c>
    </row>
    <row r="880" spans="96:98" ht="18.75" hidden="1" customHeight="1">
      <c r="CR880" s="20">
        <f t="shared" si="47"/>
        <v>0</v>
      </c>
      <c r="CS880" s="2">
        <v>44353</v>
      </c>
      <c r="CT880" s="19">
        <f t="shared" si="46"/>
        <v>0</v>
      </c>
    </row>
    <row r="881" spans="96:98" ht="18.75" hidden="1" customHeight="1">
      <c r="CR881" s="20">
        <f t="shared" si="47"/>
        <v>0</v>
      </c>
      <c r="CS881" s="2">
        <v>44360</v>
      </c>
      <c r="CT881" s="19">
        <f t="shared" si="46"/>
        <v>0</v>
      </c>
    </row>
    <row r="882" spans="96:98" ht="18.75" hidden="1" customHeight="1">
      <c r="CR882" s="20">
        <f t="shared" si="47"/>
        <v>0</v>
      </c>
      <c r="CS882" s="2">
        <v>44367</v>
      </c>
      <c r="CT882" s="19">
        <f t="shared" si="46"/>
        <v>0</v>
      </c>
    </row>
    <row r="883" spans="96:98" ht="18.75" hidden="1" customHeight="1">
      <c r="CR883" s="20">
        <f t="shared" si="47"/>
        <v>0</v>
      </c>
      <c r="CS883" s="2">
        <v>44374</v>
      </c>
      <c r="CT883" s="19">
        <f t="shared" si="46"/>
        <v>0</v>
      </c>
    </row>
    <row r="884" spans="96:98" ht="18.75" hidden="1" customHeight="1">
      <c r="CR884" s="20">
        <f t="shared" si="47"/>
        <v>0</v>
      </c>
      <c r="CS884" s="2">
        <v>44381</v>
      </c>
      <c r="CT884" s="19">
        <f t="shared" si="46"/>
        <v>0</v>
      </c>
    </row>
    <row r="885" spans="96:98" ht="18.75" hidden="1" customHeight="1">
      <c r="CR885" s="20">
        <f t="shared" si="47"/>
        <v>0</v>
      </c>
      <c r="CS885" s="2">
        <v>44388</v>
      </c>
      <c r="CT885" s="19">
        <f t="shared" si="46"/>
        <v>0</v>
      </c>
    </row>
    <row r="886" spans="96:98" ht="18.75" hidden="1" customHeight="1">
      <c r="CR886" s="20">
        <f t="shared" si="47"/>
        <v>0</v>
      </c>
      <c r="CS886" s="2">
        <v>44395</v>
      </c>
      <c r="CT886" s="19">
        <f t="shared" si="46"/>
        <v>0</v>
      </c>
    </row>
    <row r="887" spans="96:98" ht="18.75" hidden="1" customHeight="1">
      <c r="CR887" s="20">
        <f t="shared" si="47"/>
        <v>0</v>
      </c>
      <c r="CS887" s="2">
        <v>44402</v>
      </c>
      <c r="CT887" s="19">
        <f t="shared" si="46"/>
        <v>0</v>
      </c>
    </row>
    <row r="888" spans="96:98" ht="18.75" hidden="1" customHeight="1">
      <c r="CR888" s="20">
        <f t="shared" si="47"/>
        <v>0</v>
      </c>
      <c r="CS888" s="2">
        <v>44409</v>
      </c>
      <c r="CT888" s="19">
        <f t="shared" si="46"/>
        <v>0</v>
      </c>
    </row>
    <row r="889" spans="96:98" ht="18.75" hidden="1" customHeight="1">
      <c r="CR889" s="20">
        <f t="shared" si="47"/>
        <v>0</v>
      </c>
      <c r="CS889" s="2">
        <v>44416</v>
      </c>
      <c r="CT889" s="19">
        <f t="shared" si="46"/>
        <v>0</v>
      </c>
    </row>
    <row r="890" spans="96:98" ht="18.75" hidden="1" customHeight="1">
      <c r="CR890" s="20">
        <f t="shared" si="47"/>
        <v>0</v>
      </c>
      <c r="CS890" s="2">
        <v>44423</v>
      </c>
      <c r="CT890" s="19">
        <f t="shared" si="46"/>
        <v>0</v>
      </c>
    </row>
    <row r="891" spans="96:98" ht="18.75" hidden="1" customHeight="1">
      <c r="CR891" s="20">
        <f t="shared" si="47"/>
        <v>0</v>
      </c>
      <c r="CS891" s="2">
        <v>44430</v>
      </c>
      <c r="CT891" s="19">
        <f t="shared" si="46"/>
        <v>0</v>
      </c>
    </row>
    <row r="892" spans="96:98" ht="18.75" hidden="1" customHeight="1">
      <c r="CR892" s="20">
        <f t="shared" si="47"/>
        <v>0</v>
      </c>
      <c r="CS892" s="2">
        <v>44437</v>
      </c>
      <c r="CT892" s="19">
        <f t="shared" si="46"/>
        <v>0</v>
      </c>
    </row>
    <row r="893" spans="96:98" ht="18.75" hidden="1" customHeight="1">
      <c r="CR893" s="20">
        <f t="shared" si="47"/>
        <v>0</v>
      </c>
      <c r="CS893" s="2">
        <v>44444</v>
      </c>
      <c r="CT893" s="19">
        <f t="shared" si="46"/>
        <v>0</v>
      </c>
    </row>
    <row r="894" spans="96:98" ht="18.75" hidden="1" customHeight="1">
      <c r="CR894" s="20">
        <f t="shared" si="47"/>
        <v>0</v>
      </c>
      <c r="CS894" s="2">
        <v>44451</v>
      </c>
      <c r="CT894" s="19">
        <f t="shared" si="46"/>
        <v>0</v>
      </c>
    </row>
    <row r="895" spans="96:98" ht="18.75" hidden="1" customHeight="1">
      <c r="CR895" s="20">
        <f t="shared" si="47"/>
        <v>0</v>
      </c>
      <c r="CS895" s="2">
        <v>44458</v>
      </c>
      <c r="CT895" s="19">
        <f t="shared" si="46"/>
        <v>0</v>
      </c>
    </row>
    <row r="896" spans="96:98" ht="18.75" hidden="1" customHeight="1">
      <c r="CR896" s="20">
        <f t="shared" si="47"/>
        <v>0</v>
      </c>
      <c r="CS896" s="2">
        <v>44465</v>
      </c>
      <c r="CT896" s="19">
        <f t="shared" si="46"/>
        <v>0</v>
      </c>
    </row>
    <row r="897" spans="96:98" ht="18.75" hidden="1" customHeight="1">
      <c r="CR897" s="20">
        <f t="shared" si="47"/>
        <v>0</v>
      </c>
      <c r="CS897" s="2">
        <v>44472</v>
      </c>
      <c r="CT897" s="19">
        <f t="shared" si="46"/>
        <v>0</v>
      </c>
    </row>
    <row r="898" spans="96:98" ht="18.75" hidden="1" customHeight="1">
      <c r="CR898" s="20">
        <f t="shared" si="47"/>
        <v>0</v>
      </c>
      <c r="CS898" s="2">
        <v>44479</v>
      </c>
      <c r="CT898" s="19">
        <f t="shared" si="46"/>
        <v>0</v>
      </c>
    </row>
    <row r="899" spans="96:98" ht="18.75" hidden="1" customHeight="1">
      <c r="CR899" s="20">
        <f t="shared" si="47"/>
        <v>0</v>
      </c>
      <c r="CS899" s="2">
        <v>44486</v>
      </c>
      <c r="CT899" s="19">
        <f t="shared" si="46"/>
        <v>0</v>
      </c>
    </row>
    <row r="900" spans="96:98" ht="18.75" hidden="1" customHeight="1">
      <c r="CR900" s="20">
        <f t="shared" si="47"/>
        <v>0</v>
      </c>
      <c r="CS900" s="2">
        <v>44493</v>
      </c>
      <c r="CT900" s="19">
        <f t="shared" si="46"/>
        <v>0</v>
      </c>
    </row>
    <row r="901" spans="96:98" ht="18.75" hidden="1" customHeight="1">
      <c r="CR901" s="20">
        <f t="shared" si="47"/>
        <v>0</v>
      </c>
      <c r="CS901" s="2">
        <v>44500</v>
      </c>
      <c r="CT901" s="19">
        <f t="shared" si="46"/>
        <v>0</v>
      </c>
    </row>
    <row r="902" spans="96:98" ht="18.75" hidden="1" customHeight="1">
      <c r="CR902" s="20">
        <f t="shared" si="47"/>
        <v>0</v>
      </c>
      <c r="CS902" s="2">
        <v>44507</v>
      </c>
      <c r="CT902" s="19">
        <f t="shared" si="46"/>
        <v>0</v>
      </c>
    </row>
    <row r="903" spans="96:98" ht="18.75" hidden="1" customHeight="1">
      <c r="CR903" s="20">
        <f t="shared" si="47"/>
        <v>0</v>
      </c>
      <c r="CS903" s="2">
        <v>44514</v>
      </c>
      <c r="CT903" s="19">
        <f t="shared" si="46"/>
        <v>0</v>
      </c>
    </row>
    <row r="904" spans="96:98" ht="18.75" hidden="1" customHeight="1">
      <c r="CR904" s="20">
        <f t="shared" si="47"/>
        <v>0</v>
      </c>
      <c r="CS904" s="2">
        <v>44521</v>
      </c>
      <c r="CT904" s="19">
        <f t="shared" si="46"/>
        <v>0</v>
      </c>
    </row>
    <row r="905" spans="96:98" ht="18.75" hidden="1" customHeight="1">
      <c r="CR905" s="20">
        <f t="shared" si="47"/>
        <v>0</v>
      </c>
      <c r="CS905" s="2">
        <v>44528</v>
      </c>
      <c r="CT905" s="19">
        <f t="shared" si="46"/>
        <v>0</v>
      </c>
    </row>
    <row r="906" spans="96:98" ht="18.75" hidden="1" customHeight="1">
      <c r="CR906" s="20">
        <f t="shared" si="47"/>
        <v>0</v>
      </c>
      <c r="CS906" s="2">
        <v>44535</v>
      </c>
      <c r="CT906" s="19">
        <f t="shared" si="46"/>
        <v>0</v>
      </c>
    </row>
    <row r="907" spans="96:98" ht="18.75" hidden="1" customHeight="1">
      <c r="CR907" s="20">
        <f t="shared" si="47"/>
        <v>0</v>
      </c>
      <c r="CS907" s="2">
        <v>44542</v>
      </c>
      <c r="CT907" s="19">
        <f t="shared" si="46"/>
        <v>0</v>
      </c>
    </row>
    <row r="908" spans="96:98" ht="18.75" hidden="1" customHeight="1">
      <c r="CR908" s="20">
        <f t="shared" si="47"/>
        <v>0</v>
      </c>
      <c r="CS908" s="2">
        <v>44549</v>
      </c>
      <c r="CT908" s="19">
        <f t="shared" si="46"/>
        <v>0</v>
      </c>
    </row>
    <row r="909" spans="96:98" ht="18.75" hidden="1" customHeight="1">
      <c r="CR909" s="20">
        <f t="shared" si="47"/>
        <v>0</v>
      </c>
      <c r="CS909" s="2">
        <v>44556</v>
      </c>
      <c r="CT909" s="19">
        <f t="shared" si="46"/>
        <v>0</v>
      </c>
    </row>
    <row r="910" spans="96:98" ht="18.75" hidden="1" customHeight="1">
      <c r="CR910" s="20">
        <f t="shared" si="47"/>
        <v>0</v>
      </c>
      <c r="CS910" s="2">
        <v>44563</v>
      </c>
      <c r="CT910" s="19">
        <f t="shared" si="46"/>
        <v>0</v>
      </c>
    </row>
    <row r="911" spans="96:98" ht="18.75" hidden="1" customHeight="1">
      <c r="CR911" s="20">
        <f t="shared" si="47"/>
        <v>0</v>
      </c>
      <c r="CS911" s="2">
        <v>44570</v>
      </c>
      <c r="CT911" s="19">
        <f t="shared" si="46"/>
        <v>0</v>
      </c>
    </row>
    <row r="912" spans="96:98" ht="18.75" hidden="1" customHeight="1">
      <c r="CR912" s="20">
        <f t="shared" si="47"/>
        <v>0</v>
      </c>
      <c r="CS912" s="2">
        <v>44577</v>
      </c>
      <c r="CT912" s="19">
        <f t="shared" si="46"/>
        <v>0</v>
      </c>
    </row>
    <row r="913" spans="96:98" ht="18.75" hidden="1" customHeight="1">
      <c r="CR913" s="20">
        <f t="shared" si="47"/>
        <v>0</v>
      </c>
      <c r="CS913" s="2">
        <v>44584</v>
      </c>
      <c r="CT913" s="19">
        <f t="shared" si="46"/>
        <v>0</v>
      </c>
    </row>
    <row r="914" spans="96:98" ht="18.75" hidden="1" customHeight="1">
      <c r="CR914" s="20">
        <f t="shared" si="47"/>
        <v>0</v>
      </c>
      <c r="CS914" s="2">
        <v>44591</v>
      </c>
      <c r="CT914" s="19">
        <f t="shared" si="46"/>
        <v>0</v>
      </c>
    </row>
    <row r="915" spans="96:98" ht="18.75" hidden="1" customHeight="1">
      <c r="CR915" s="20">
        <f t="shared" si="47"/>
        <v>0</v>
      </c>
      <c r="CS915" s="2">
        <v>44598</v>
      </c>
      <c r="CT915" s="19">
        <f t="shared" si="46"/>
        <v>0</v>
      </c>
    </row>
    <row r="916" spans="96:98" ht="18.75" hidden="1" customHeight="1">
      <c r="CR916" s="20">
        <f t="shared" si="47"/>
        <v>0</v>
      </c>
      <c r="CS916" s="2">
        <v>44605</v>
      </c>
      <c r="CT916" s="19">
        <f t="shared" si="46"/>
        <v>0</v>
      </c>
    </row>
    <row r="917" spans="96:98" ht="18.75" hidden="1" customHeight="1">
      <c r="CR917" s="20">
        <f t="shared" si="47"/>
        <v>0</v>
      </c>
      <c r="CS917" s="2">
        <v>44612</v>
      </c>
      <c r="CT917" s="19">
        <f t="shared" si="46"/>
        <v>0</v>
      </c>
    </row>
    <row r="918" spans="96:98" ht="18.75" hidden="1" customHeight="1">
      <c r="CR918" s="20">
        <f t="shared" si="47"/>
        <v>0</v>
      </c>
      <c r="CS918" s="2">
        <v>44619</v>
      </c>
      <c r="CT918" s="19">
        <f t="shared" ref="CT918:CT981" si="48">IF(CR918=CS918,2,0)</f>
        <v>0</v>
      </c>
    </row>
    <row r="919" spans="96:98" ht="18.75" hidden="1" customHeight="1">
      <c r="CR919" s="20">
        <f t="shared" ref="CR919:CR982" si="49">CR918</f>
        <v>0</v>
      </c>
      <c r="CS919" s="2">
        <v>44626</v>
      </c>
      <c r="CT919" s="19">
        <f t="shared" si="48"/>
        <v>0</v>
      </c>
    </row>
    <row r="920" spans="96:98" ht="18.75" hidden="1" customHeight="1">
      <c r="CR920" s="20">
        <f t="shared" si="49"/>
        <v>0</v>
      </c>
      <c r="CS920" s="2">
        <v>44633</v>
      </c>
      <c r="CT920" s="19">
        <f t="shared" si="48"/>
        <v>0</v>
      </c>
    </row>
    <row r="921" spans="96:98" ht="18.75" hidden="1" customHeight="1">
      <c r="CR921" s="20">
        <f t="shared" si="49"/>
        <v>0</v>
      </c>
      <c r="CS921" s="2">
        <v>44640</v>
      </c>
      <c r="CT921" s="19">
        <f t="shared" si="48"/>
        <v>0</v>
      </c>
    </row>
    <row r="922" spans="96:98" ht="18.75" hidden="1" customHeight="1">
      <c r="CR922" s="20">
        <f t="shared" si="49"/>
        <v>0</v>
      </c>
      <c r="CS922" s="2">
        <v>44647</v>
      </c>
      <c r="CT922" s="19">
        <f t="shared" si="48"/>
        <v>0</v>
      </c>
    </row>
    <row r="923" spans="96:98" ht="18.75" hidden="1" customHeight="1">
      <c r="CR923" s="20">
        <f t="shared" si="49"/>
        <v>0</v>
      </c>
      <c r="CS923" s="2">
        <v>44654</v>
      </c>
      <c r="CT923" s="19">
        <f t="shared" si="48"/>
        <v>0</v>
      </c>
    </row>
    <row r="924" spans="96:98" ht="18.75" hidden="1" customHeight="1">
      <c r="CR924" s="20">
        <f t="shared" si="49"/>
        <v>0</v>
      </c>
      <c r="CS924" s="2">
        <v>44661</v>
      </c>
      <c r="CT924" s="19">
        <f t="shared" si="48"/>
        <v>0</v>
      </c>
    </row>
    <row r="925" spans="96:98" ht="18.75" hidden="1" customHeight="1">
      <c r="CR925" s="20">
        <f t="shared" si="49"/>
        <v>0</v>
      </c>
      <c r="CS925" s="2">
        <v>44668</v>
      </c>
      <c r="CT925" s="19">
        <f t="shared" si="48"/>
        <v>0</v>
      </c>
    </row>
    <row r="926" spans="96:98" ht="18.75" hidden="1" customHeight="1">
      <c r="CR926" s="20">
        <f t="shared" si="49"/>
        <v>0</v>
      </c>
      <c r="CS926" s="2">
        <v>44675</v>
      </c>
      <c r="CT926" s="19">
        <f t="shared" si="48"/>
        <v>0</v>
      </c>
    </row>
    <row r="927" spans="96:98" ht="18.75" hidden="1" customHeight="1">
      <c r="CR927" s="20">
        <f t="shared" si="49"/>
        <v>0</v>
      </c>
      <c r="CS927" s="2">
        <v>44682</v>
      </c>
      <c r="CT927" s="19">
        <f t="shared" si="48"/>
        <v>0</v>
      </c>
    </row>
    <row r="928" spans="96:98" ht="18.75" hidden="1" customHeight="1">
      <c r="CR928" s="20">
        <f t="shared" si="49"/>
        <v>0</v>
      </c>
      <c r="CS928" s="2">
        <v>44689</v>
      </c>
      <c r="CT928" s="19">
        <f t="shared" si="48"/>
        <v>0</v>
      </c>
    </row>
    <row r="929" spans="96:98" ht="18.75" hidden="1" customHeight="1">
      <c r="CR929" s="20">
        <f t="shared" si="49"/>
        <v>0</v>
      </c>
      <c r="CS929" s="2">
        <v>44696</v>
      </c>
      <c r="CT929" s="19">
        <f t="shared" si="48"/>
        <v>0</v>
      </c>
    </row>
    <row r="930" spans="96:98" ht="18.75" hidden="1" customHeight="1">
      <c r="CR930" s="20">
        <f t="shared" si="49"/>
        <v>0</v>
      </c>
      <c r="CS930" s="2">
        <v>44703</v>
      </c>
      <c r="CT930" s="19">
        <f t="shared" si="48"/>
        <v>0</v>
      </c>
    </row>
    <row r="931" spans="96:98" ht="18.75" hidden="1" customHeight="1">
      <c r="CR931" s="20">
        <f t="shared" si="49"/>
        <v>0</v>
      </c>
      <c r="CS931" s="2">
        <v>44710</v>
      </c>
      <c r="CT931" s="19">
        <f t="shared" si="48"/>
        <v>0</v>
      </c>
    </row>
    <row r="932" spans="96:98" ht="18.75" hidden="1" customHeight="1">
      <c r="CR932" s="20">
        <f t="shared" si="49"/>
        <v>0</v>
      </c>
      <c r="CS932" s="2">
        <v>44717</v>
      </c>
      <c r="CT932" s="19">
        <f t="shared" si="48"/>
        <v>0</v>
      </c>
    </row>
    <row r="933" spans="96:98" ht="18.75" hidden="1" customHeight="1">
      <c r="CR933" s="20">
        <f t="shared" si="49"/>
        <v>0</v>
      </c>
      <c r="CS933" s="2">
        <v>44724</v>
      </c>
      <c r="CT933" s="19">
        <f t="shared" si="48"/>
        <v>0</v>
      </c>
    </row>
    <row r="934" spans="96:98" ht="18.75" hidden="1" customHeight="1">
      <c r="CR934" s="20">
        <f t="shared" si="49"/>
        <v>0</v>
      </c>
      <c r="CS934" s="2">
        <v>44731</v>
      </c>
      <c r="CT934" s="19">
        <f t="shared" si="48"/>
        <v>0</v>
      </c>
    </row>
    <row r="935" spans="96:98" ht="18.75" hidden="1" customHeight="1">
      <c r="CR935" s="20">
        <f t="shared" si="49"/>
        <v>0</v>
      </c>
      <c r="CS935" s="2">
        <v>44738</v>
      </c>
      <c r="CT935" s="19">
        <f t="shared" si="48"/>
        <v>0</v>
      </c>
    </row>
    <row r="936" spans="96:98" ht="18.75" hidden="1" customHeight="1">
      <c r="CR936" s="20">
        <f t="shared" si="49"/>
        <v>0</v>
      </c>
      <c r="CS936" s="2">
        <v>44745</v>
      </c>
      <c r="CT936" s="19">
        <f t="shared" si="48"/>
        <v>0</v>
      </c>
    </row>
    <row r="937" spans="96:98" ht="18.75" hidden="1" customHeight="1">
      <c r="CR937" s="20">
        <f t="shared" si="49"/>
        <v>0</v>
      </c>
      <c r="CS937" s="2">
        <v>44752</v>
      </c>
      <c r="CT937" s="19">
        <f t="shared" si="48"/>
        <v>0</v>
      </c>
    </row>
    <row r="938" spans="96:98" ht="18.75" hidden="1" customHeight="1">
      <c r="CR938" s="20">
        <f t="shared" si="49"/>
        <v>0</v>
      </c>
      <c r="CS938" s="2">
        <v>44759</v>
      </c>
      <c r="CT938" s="19">
        <f t="shared" si="48"/>
        <v>0</v>
      </c>
    </row>
    <row r="939" spans="96:98" ht="18.75" hidden="1" customHeight="1">
      <c r="CR939" s="20">
        <f t="shared" si="49"/>
        <v>0</v>
      </c>
      <c r="CS939" s="2">
        <v>44766</v>
      </c>
      <c r="CT939" s="19">
        <f t="shared" si="48"/>
        <v>0</v>
      </c>
    </row>
    <row r="940" spans="96:98" ht="18.75" hidden="1" customHeight="1">
      <c r="CR940" s="20">
        <f t="shared" si="49"/>
        <v>0</v>
      </c>
      <c r="CS940" s="2">
        <v>44773</v>
      </c>
      <c r="CT940" s="19">
        <f t="shared" si="48"/>
        <v>0</v>
      </c>
    </row>
    <row r="941" spans="96:98" ht="18.75" hidden="1" customHeight="1">
      <c r="CR941" s="20">
        <f t="shared" si="49"/>
        <v>0</v>
      </c>
      <c r="CS941" s="2">
        <v>44780</v>
      </c>
      <c r="CT941" s="19">
        <f t="shared" si="48"/>
        <v>0</v>
      </c>
    </row>
    <row r="942" spans="96:98" ht="18.75" hidden="1" customHeight="1">
      <c r="CR942" s="20">
        <f t="shared" si="49"/>
        <v>0</v>
      </c>
      <c r="CS942" s="2">
        <v>44787</v>
      </c>
      <c r="CT942" s="19">
        <f t="shared" si="48"/>
        <v>0</v>
      </c>
    </row>
    <row r="943" spans="96:98" ht="18.75" hidden="1" customHeight="1">
      <c r="CR943" s="20">
        <f t="shared" si="49"/>
        <v>0</v>
      </c>
      <c r="CS943" s="2">
        <v>44794</v>
      </c>
      <c r="CT943" s="19">
        <f t="shared" si="48"/>
        <v>0</v>
      </c>
    </row>
    <row r="944" spans="96:98" ht="18.75" hidden="1" customHeight="1">
      <c r="CR944" s="20">
        <f t="shared" si="49"/>
        <v>0</v>
      </c>
      <c r="CS944" s="2">
        <v>44801</v>
      </c>
      <c r="CT944" s="19">
        <f t="shared" si="48"/>
        <v>0</v>
      </c>
    </row>
    <row r="945" spans="96:98" ht="18.75" hidden="1" customHeight="1">
      <c r="CR945" s="20">
        <f t="shared" si="49"/>
        <v>0</v>
      </c>
      <c r="CS945" s="2">
        <v>44808</v>
      </c>
      <c r="CT945" s="19">
        <f t="shared" si="48"/>
        <v>0</v>
      </c>
    </row>
    <row r="946" spans="96:98" ht="18.75" hidden="1" customHeight="1">
      <c r="CR946" s="20">
        <f t="shared" si="49"/>
        <v>0</v>
      </c>
      <c r="CS946" s="2">
        <v>44815</v>
      </c>
      <c r="CT946" s="19">
        <f t="shared" si="48"/>
        <v>0</v>
      </c>
    </row>
    <row r="947" spans="96:98" ht="18.75" hidden="1" customHeight="1">
      <c r="CR947" s="20">
        <f t="shared" si="49"/>
        <v>0</v>
      </c>
      <c r="CS947" s="2">
        <v>44822</v>
      </c>
      <c r="CT947" s="19">
        <f t="shared" si="48"/>
        <v>0</v>
      </c>
    </row>
    <row r="948" spans="96:98" ht="18.75" hidden="1" customHeight="1">
      <c r="CR948" s="20">
        <f t="shared" si="49"/>
        <v>0</v>
      </c>
      <c r="CS948" s="2">
        <v>44829</v>
      </c>
      <c r="CT948" s="19">
        <f t="shared" si="48"/>
        <v>0</v>
      </c>
    </row>
    <row r="949" spans="96:98" ht="18.75" hidden="1" customHeight="1">
      <c r="CR949" s="20">
        <f t="shared" si="49"/>
        <v>0</v>
      </c>
      <c r="CS949" s="2">
        <v>44836</v>
      </c>
      <c r="CT949" s="19">
        <f t="shared" si="48"/>
        <v>0</v>
      </c>
    </row>
    <row r="950" spans="96:98" ht="18.75" hidden="1" customHeight="1">
      <c r="CR950" s="20">
        <f t="shared" si="49"/>
        <v>0</v>
      </c>
      <c r="CS950" s="2">
        <v>44843</v>
      </c>
      <c r="CT950" s="19">
        <f t="shared" si="48"/>
        <v>0</v>
      </c>
    </row>
    <row r="951" spans="96:98" ht="18.75" hidden="1" customHeight="1">
      <c r="CR951" s="20">
        <f t="shared" si="49"/>
        <v>0</v>
      </c>
      <c r="CS951" s="2">
        <v>44850</v>
      </c>
      <c r="CT951" s="19">
        <f t="shared" si="48"/>
        <v>0</v>
      </c>
    </row>
    <row r="952" spans="96:98" ht="18.75" hidden="1" customHeight="1">
      <c r="CR952" s="20">
        <f t="shared" si="49"/>
        <v>0</v>
      </c>
      <c r="CS952" s="2">
        <v>44857</v>
      </c>
      <c r="CT952" s="19">
        <f t="shared" si="48"/>
        <v>0</v>
      </c>
    </row>
    <row r="953" spans="96:98" ht="18.75" hidden="1" customHeight="1">
      <c r="CR953" s="20">
        <f t="shared" si="49"/>
        <v>0</v>
      </c>
      <c r="CS953" s="2">
        <v>44864</v>
      </c>
      <c r="CT953" s="19">
        <f t="shared" si="48"/>
        <v>0</v>
      </c>
    </row>
    <row r="954" spans="96:98" ht="18.75" hidden="1" customHeight="1">
      <c r="CR954" s="20">
        <f t="shared" si="49"/>
        <v>0</v>
      </c>
      <c r="CS954" s="2">
        <v>44871</v>
      </c>
      <c r="CT954" s="19">
        <f t="shared" si="48"/>
        <v>0</v>
      </c>
    </row>
    <row r="955" spans="96:98" ht="18.75" hidden="1" customHeight="1">
      <c r="CR955" s="20">
        <f t="shared" si="49"/>
        <v>0</v>
      </c>
      <c r="CS955" s="2">
        <v>44878</v>
      </c>
      <c r="CT955" s="19">
        <f t="shared" si="48"/>
        <v>0</v>
      </c>
    </row>
    <row r="956" spans="96:98" ht="18.75" hidden="1" customHeight="1">
      <c r="CR956" s="20">
        <f t="shared" si="49"/>
        <v>0</v>
      </c>
      <c r="CS956" s="2">
        <v>44885</v>
      </c>
      <c r="CT956" s="19">
        <f t="shared" si="48"/>
        <v>0</v>
      </c>
    </row>
    <row r="957" spans="96:98" ht="18.75" hidden="1" customHeight="1">
      <c r="CR957" s="20">
        <f t="shared" si="49"/>
        <v>0</v>
      </c>
      <c r="CS957" s="2">
        <v>44892</v>
      </c>
      <c r="CT957" s="19">
        <f t="shared" si="48"/>
        <v>0</v>
      </c>
    </row>
    <row r="958" spans="96:98" ht="18.75" hidden="1" customHeight="1">
      <c r="CR958" s="20">
        <f t="shared" si="49"/>
        <v>0</v>
      </c>
      <c r="CS958" s="2">
        <v>44899</v>
      </c>
      <c r="CT958" s="19">
        <f t="shared" si="48"/>
        <v>0</v>
      </c>
    </row>
    <row r="959" spans="96:98" ht="18.75" hidden="1" customHeight="1">
      <c r="CR959" s="20">
        <f t="shared" si="49"/>
        <v>0</v>
      </c>
      <c r="CS959" s="2">
        <v>44906</v>
      </c>
      <c r="CT959" s="19">
        <f t="shared" si="48"/>
        <v>0</v>
      </c>
    </row>
    <row r="960" spans="96:98" ht="18.75" hidden="1" customHeight="1">
      <c r="CR960" s="20">
        <f t="shared" si="49"/>
        <v>0</v>
      </c>
      <c r="CS960" s="2">
        <v>44913</v>
      </c>
      <c r="CT960" s="19">
        <f t="shared" si="48"/>
        <v>0</v>
      </c>
    </row>
    <row r="961" spans="96:98" ht="18.75" hidden="1" customHeight="1">
      <c r="CR961" s="20">
        <f t="shared" si="49"/>
        <v>0</v>
      </c>
      <c r="CS961" s="2">
        <v>44920</v>
      </c>
      <c r="CT961" s="19">
        <f t="shared" si="48"/>
        <v>0</v>
      </c>
    </row>
    <row r="962" spans="96:98" ht="18.75" hidden="1" customHeight="1">
      <c r="CR962" s="20">
        <f t="shared" si="49"/>
        <v>0</v>
      </c>
      <c r="CS962" s="2">
        <v>44927</v>
      </c>
      <c r="CT962" s="19">
        <f t="shared" si="48"/>
        <v>0</v>
      </c>
    </row>
    <row r="963" spans="96:98" ht="18.75" hidden="1" customHeight="1">
      <c r="CR963" s="20">
        <f t="shared" si="49"/>
        <v>0</v>
      </c>
      <c r="CS963" s="2">
        <v>44934</v>
      </c>
      <c r="CT963" s="19">
        <f t="shared" si="48"/>
        <v>0</v>
      </c>
    </row>
    <row r="964" spans="96:98" ht="18.75" hidden="1" customHeight="1">
      <c r="CR964" s="20">
        <f t="shared" si="49"/>
        <v>0</v>
      </c>
      <c r="CS964" s="2">
        <v>44941</v>
      </c>
      <c r="CT964" s="19">
        <f t="shared" si="48"/>
        <v>0</v>
      </c>
    </row>
    <row r="965" spans="96:98" ht="18.75" hidden="1" customHeight="1">
      <c r="CR965" s="20">
        <f t="shared" si="49"/>
        <v>0</v>
      </c>
      <c r="CS965" s="2">
        <v>44948</v>
      </c>
      <c r="CT965" s="19">
        <f t="shared" si="48"/>
        <v>0</v>
      </c>
    </row>
    <row r="966" spans="96:98" ht="18.75" hidden="1" customHeight="1">
      <c r="CR966" s="20">
        <f t="shared" si="49"/>
        <v>0</v>
      </c>
      <c r="CS966" s="2">
        <v>44955</v>
      </c>
      <c r="CT966" s="19">
        <f t="shared" si="48"/>
        <v>0</v>
      </c>
    </row>
    <row r="967" spans="96:98" ht="18.75" hidden="1" customHeight="1">
      <c r="CR967" s="20">
        <f t="shared" si="49"/>
        <v>0</v>
      </c>
      <c r="CS967" s="2">
        <v>44962</v>
      </c>
      <c r="CT967" s="19">
        <f t="shared" si="48"/>
        <v>0</v>
      </c>
    </row>
    <row r="968" spans="96:98" ht="18.75" hidden="1" customHeight="1">
      <c r="CR968" s="20">
        <f t="shared" si="49"/>
        <v>0</v>
      </c>
      <c r="CS968" s="2">
        <v>44969</v>
      </c>
      <c r="CT968" s="19">
        <f t="shared" si="48"/>
        <v>0</v>
      </c>
    </row>
    <row r="969" spans="96:98" ht="18.75" hidden="1" customHeight="1">
      <c r="CR969" s="20">
        <f t="shared" si="49"/>
        <v>0</v>
      </c>
      <c r="CS969" s="2">
        <v>44976</v>
      </c>
      <c r="CT969" s="19">
        <f t="shared" si="48"/>
        <v>0</v>
      </c>
    </row>
    <row r="970" spans="96:98" ht="18.75" hidden="1" customHeight="1">
      <c r="CR970" s="20">
        <f t="shared" si="49"/>
        <v>0</v>
      </c>
      <c r="CS970" s="2">
        <v>44983</v>
      </c>
      <c r="CT970" s="19">
        <f t="shared" si="48"/>
        <v>0</v>
      </c>
    </row>
    <row r="971" spans="96:98" ht="18.75" hidden="1" customHeight="1">
      <c r="CR971" s="20">
        <f t="shared" si="49"/>
        <v>0</v>
      </c>
      <c r="CS971" s="2">
        <v>44990</v>
      </c>
      <c r="CT971" s="19">
        <f t="shared" si="48"/>
        <v>0</v>
      </c>
    </row>
    <row r="972" spans="96:98" ht="18.75" hidden="1" customHeight="1">
      <c r="CR972" s="20">
        <f t="shared" si="49"/>
        <v>0</v>
      </c>
      <c r="CS972" s="2">
        <v>44997</v>
      </c>
      <c r="CT972" s="19">
        <f t="shared" si="48"/>
        <v>0</v>
      </c>
    </row>
    <row r="973" spans="96:98" ht="18.75" hidden="1" customHeight="1">
      <c r="CR973" s="20">
        <f t="shared" si="49"/>
        <v>0</v>
      </c>
      <c r="CS973" s="2">
        <v>45004</v>
      </c>
      <c r="CT973" s="19">
        <f t="shared" si="48"/>
        <v>0</v>
      </c>
    </row>
    <row r="974" spans="96:98" ht="18.75" hidden="1" customHeight="1">
      <c r="CR974" s="20">
        <f t="shared" si="49"/>
        <v>0</v>
      </c>
      <c r="CS974" s="2">
        <v>45011</v>
      </c>
      <c r="CT974" s="19">
        <f t="shared" si="48"/>
        <v>0</v>
      </c>
    </row>
    <row r="975" spans="96:98" ht="18.75" hidden="1" customHeight="1">
      <c r="CR975" s="20">
        <f t="shared" si="49"/>
        <v>0</v>
      </c>
      <c r="CS975" s="2">
        <v>45018</v>
      </c>
      <c r="CT975" s="19">
        <f t="shared" si="48"/>
        <v>0</v>
      </c>
    </row>
    <row r="976" spans="96:98" ht="18.75" hidden="1" customHeight="1">
      <c r="CR976" s="20">
        <f t="shared" si="49"/>
        <v>0</v>
      </c>
      <c r="CS976" s="2">
        <v>45025</v>
      </c>
      <c r="CT976" s="19">
        <f t="shared" si="48"/>
        <v>0</v>
      </c>
    </row>
    <row r="977" spans="96:98" ht="18.75" hidden="1" customHeight="1">
      <c r="CR977" s="20">
        <f t="shared" si="49"/>
        <v>0</v>
      </c>
      <c r="CS977" s="2">
        <v>45032</v>
      </c>
      <c r="CT977" s="19">
        <f t="shared" si="48"/>
        <v>0</v>
      </c>
    </row>
    <row r="978" spans="96:98" ht="18.75" hidden="1" customHeight="1">
      <c r="CR978" s="20">
        <f t="shared" si="49"/>
        <v>0</v>
      </c>
      <c r="CS978" s="2">
        <v>45039</v>
      </c>
      <c r="CT978" s="19">
        <f t="shared" si="48"/>
        <v>0</v>
      </c>
    </row>
    <row r="979" spans="96:98" ht="18.75" hidden="1" customHeight="1">
      <c r="CR979" s="20">
        <f t="shared" si="49"/>
        <v>0</v>
      </c>
      <c r="CS979" s="2">
        <v>45046</v>
      </c>
      <c r="CT979" s="19">
        <f t="shared" si="48"/>
        <v>0</v>
      </c>
    </row>
    <row r="980" spans="96:98" ht="18.75" hidden="1" customHeight="1">
      <c r="CR980" s="20">
        <f t="shared" si="49"/>
        <v>0</v>
      </c>
      <c r="CS980" s="2">
        <v>45053</v>
      </c>
      <c r="CT980" s="19">
        <f t="shared" si="48"/>
        <v>0</v>
      </c>
    </row>
    <row r="981" spans="96:98" ht="18.75" hidden="1" customHeight="1">
      <c r="CR981" s="20">
        <f t="shared" si="49"/>
        <v>0</v>
      </c>
      <c r="CS981" s="2">
        <v>45060</v>
      </c>
      <c r="CT981" s="19">
        <f t="shared" si="48"/>
        <v>0</v>
      </c>
    </row>
    <row r="982" spans="96:98" ht="18.75" hidden="1" customHeight="1">
      <c r="CR982" s="20">
        <f t="shared" si="49"/>
        <v>0</v>
      </c>
      <c r="CS982" s="2">
        <v>45067</v>
      </c>
      <c r="CT982" s="19">
        <f t="shared" ref="CT982:CT1045" si="50">IF(CR982=CS982,2,0)</f>
        <v>0</v>
      </c>
    </row>
    <row r="983" spans="96:98" ht="18.75" hidden="1" customHeight="1">
      <c r="CR983" s="20">
        <f t="shared" ref="CR983:CR1046" si="51">CR982</f>
        <v>0</v>
      </c>
      <c r="CS983" s="2">
        <v>45074</v>
      </c>
      <c r="CT983" s="19">
        <f t="shared" si="50"/>
        <v>0</v>
      </c>
    </row>
    <row r="984" spans="96:98" ht="18.75" hidden="1" customHeight="1">
      <c r="CR984" s="20">
        <f t="shared" si="51"/>
        <v>0</v>
      </c>
      <c r="CS984" s="2">
        <v>45081</v>
      </c>
      <c r="CT984" s="19">
        <f t="shared" si="50"/>
        <v>0</v>
      </c>
    </row>
    <row r="985" spans="96:98" ht="18.75" hidden="1" customHeight="1">
      <c r="CR985" s="20">
        <f t="shared" si="51"/>
        <v>0</v>
      </c>
      <c r="CS985" s="2">
        <v>45088</v>
      </c>
      <c r="CT985" s="19">
        <f t="shared" si="50"/>
        <v>0</v>
      </c>
    </row>
    <row r="986" spans="96:98" ht="18.75" hidden="1" customHeight="1">
      <c r="CR986" s="20">
        <f t="shared" si="51"/>
        <v>0</v>
      </c>
      <c r="CS986" s="2">
        <v>45095</v>
      </c>
      <c r="CT986" s="19">
        <f t="shared" si="50"/>
        <v>0</v>
      </c>
    </row>
    <row r="987" spans="96:98" ht="18.75" hidden="1" customHeight="1">
      <c r="CR987" s="20">
        <f t="shared" si="51"/>
        <v>0</v>
      </c>
      <c r="CS987" s="2">
        <v>45102</v>
      </c>
      <c r="CT987" s="19">
        <f t="shared" si="50"/>
        <v>0</v>
      </c>
    </row>
    <row r="988" spans="96:98" ht="18.75" hidden="1" customHeight="1">
      <c r="CR988" s="20">
        <f t="shared" si="51"/>
        <v>0</v>
      </c>
      <c r="CS988" s="2">
        <v>45109</v>
      </c>
      <c r="CT988" s="19">
        <f t="shared" si="50"/>
        <v>0</v>
      </c>
    </row>
    <row r="989" spans="96:98" ht="18.75" hidden="1" customHeight="1">
      <c r="CR989" s="20">
        <f t="shared" si="51"/>
        <v>0</v>
      </c>
      <c r="CS989" s="2">
        <v>45116</v>
      </c>
      <c r="CT989" s="19">
        <f t="shared" si="50"/>
        <v>0</v>
      </c>
    </row>
    <row r="990" spans="96:98" ht="18.75" hidden="1" customHeight="1">
      <c r="CR990" s="20">
        <f t="shared" si="51"/>
        <v>0</v>
      </c>
      <c r="CS990" s="2">
        <v>45123</v>
      </c>
      <c r="CT990" s="19">
        <f t="shared" si="50"/>
        <v>0</v>
      </c>
    </row>
    <row r="991" spans="96:98" ht="18.75" hidden="1" customHeight="1">
      <c r="CR991" s="20">
        <f t="shared" si="51"/>
        <v>0</v>
      </c>
      <c r="CS991" s="2">
        <v>45130</v>
      </c>
      <c r="CT991" s="19">
        <f t="shared" si="50"/>
        <v>0</v>
      </c>
    </row>
    <row r="992" spans="96:98" ht="18.75" hidden="1" customHeight="1">
      <c r="CR992" s="20">
        <f t="shared" si="51"/>
        <v>0</v>
      </c>
      <c r="CS992" s="2">
        <v>45137</v>
      </c>
      <c r="CT992" s="19">
        <f t="shared" si="50"/>
        <v>0</v>
      </c>
    </row>
    <row r="993" spans="96:98" ht="18.75" hidden="1" customHeight="1">
      <c r="CR993" s="20">
        <f t="shared" si="51"/>
        <v>0</v>
      </c>
      <c r="CS993" s="2">
        <v>45144</v>
      </c>
      <c r="CT993" s="19">
        <f t="shared" si="50"/>
        <v>0</v>
      </c>
    </row>
    <row r="994" spans="96:98" ht="18.75" hidden="1" customHeight="1">
      <c r="CR994" s="20">
        <f t="shared" si="51"/>
        <v>0</v>
      </c>
      <c r="CS994" s="2">
        <v>45151</v>
      </c>
      <c r="CT994" s="19">
        <f t="shared" si="50"/>
        <v>0</v>
      </c>
    </row>
    <row r="995" spans="96:98" ht="18.75" hidden="1" customHeight="1">
      <c r="CR995" s="20">
        <f t="shared" si="51"/>
        <v>0</v>
      </c>
      <c r="CS995" s="2">
        <v>45158</v>
      </c>
      <c r="CT995" s="19">
        <f t="shared" si="50"/>
        <v>0</v>
      </c>
    </row>
    <row r="996" spans="96:98" ht="18.75" hidden="1" customHeight="1">
      <c r="CR996" s="20">
        <f t="shared" si="51"/>
        <v>0</v>
      </c>
      <c r="CS996" s="2">
        <v>45165</v>
      </c>
      <c r="CT996" s="19">
        <f t="shared" si="50"/>
        <v>0</v>
      </c>
    </row>
    <row r="997" spans="96:98" ht="18.75" hidden="1" customHeight="1">
      <c r="CR997" s="20">
        <f t="shared" si="51"/>
        <v>0</v>
      </c>
      <c r="CS997" s="2">
        <v>45172</v>
      </c>
      <c r="CT997" s="19">
        <f t="shared" si="50"/>
        <v>0</v>
      </c>
    </row>
    <row r="998" spans="96:98" ht="18.75" hidden="1" customHeight="1">
      <c r="CR998" s="20">
        <f t="shared" si="51"/>
        <v>0</v>
      </c>
      <c r="CS998" s="2">
        <v>45179</v>
      </c>
      <c r="CT998" s="19">
        <f t="shared" si="50"/>
        <v>0</v>
      </c>
    </row>
    <row r="999" spans="96:98" ht="18.75" hidden="1" customHeight="1">
      <c r="CR999" s="20">
        <f t="shared" si="51"/>
        <v>0</v>
      </c>
      <c r="CS999" s="2">
        <v>45186</v>
      </c>
      <c r="CT999" s="19">
        <f t="shared" si="50"/>
        <v>0</v>
      </c>
    </row>
    <row r="1000" spans="96:98" ht="18.75" hidden="1" customHeight="1">
      <c r="CR1000" s="20">
        <f t="shared" si="51"/>
        <v>0</v>
      </c>
      <c r="CS1000" s="2">
        <v>45193</v>
      </c>
      <c r="CT1000" s="19">
        <f t="shared" si="50"/>
        <v>0</v>
      </c>
    </row>
    <row r="1001" spans="96:98" ht="18.75" hidden="1" customHeight="1">
      <c r="CR1001" s="20">
        <f t="shared" si="51"/>
        <v>0</v>
      </c>
      <c r="CS1001" s="2">
        <v>45200</v>
      </c>
      <c r="CT1001" s="19">
        <f t="shared" si="50"/>
        <v>0</v>
      </c>
    </row>
    <row r="1002" spans="96:98" ht="18.75" hidden="1" customHeight="1">
      <c r="CR1002" s="20">
        <f t="shared" si="51"/>
        <v>0</v>
      </c>
      <c r="CS1002" s="2">
        <v>45207</v>
      </c>
      <c r="CT1002" s="19">
        <f t="shared" si="50"/>
        <v>0</v>
      </c>
    </row>
    <row r="1003" spans="96:98" ht="18.75" hidden="1" customHeight="1">
      <c r="CR1003" s="20">
        <f t="shared" si="51"/>
        <v>0</v>
      </c>
      <c r="CS1003" s="2">
        <v>45214</v>
      </c>
      <c r="CT1003" s="19">
        <f t="shared" si="50"/>
        <v>0</v>
      </c>
    </row>
    <row r="1004" spans="96:98" ht="18.75" hidden="1" customHeight="1">
      <c r="CR1004" s="20">
        <f t="shared" si="51"/>
        <v>0</v>
      </c>
      <c r="CS1004" s="2">
        <v>45221</v>
      </c>
      <c r="CT1004" s="19">
        <f t="shared" si="50"/>
        <v>0</v>
      </c>
    </row>
    <row r="1005" spans="96:98" ht="18.75" hidden="1" customHeight="1">
      <c r="CR1005" s="20">
        <f t="shared" si="51"/>
        <v>0</v>
      </c>
      <c r="CS1005" s="2">
        <v>45228</v>
      </c>
      <c r="CT1005" s="19">
        <f t="shared" si="50"/>
        <v>0</v>
      </c>
    </row>
    <row r="1006" spans="96:98" ht="18.75" hidden="1" customHeight="1">
      <c r="CR1006" s="20">
        <f t="shared" si="51"/>
        <v>0</v>
      </c>
      <c r="CS1006" s="2">
        <v>45235</v>
      </c>
      <c r="CT1006" s="19">
        <f t="shared" si="50"/>
        <v>0</v>
      </c>
    </row>
    <row r="1007" spans="96:98" ht="18.75" hidden="1" customHeight="1">
      <c r="CR1007" s="20">
        <f t="shared" si="51"/>
        <v>0</v>
      </c>
      <c r="CS1007" s="2">
        <v>45242</v>
      </c>
      <c r="CT1007" s="19">
        <f t="shared" si="50"/>
        <v>0</v>
      </c>
    </row>
    <row r="1008" spans="96:98" ht="18.75" hidden="1" customHeight="1">
      <c r="CR1008" s="20">
        <f t="shared" si="51"/>
        <v>0</v>
      </c>
      <c r="CS1008" s="2">
        <v>45249</v>
      </c>
      <c r="CT1008" s="19">
        <f t="shared" si="50"/>
        <v>0</v>
      </c>
    </row>
    <row r="1009" spans="96:98" ht="18.75" hidden="1" customHeight="1">
      <c r="CR1009" s="20">
        <f t="shared" si="51"/>
        <v>0</v>
      </c>
      <c r="CS1009" s="2">
        <v>45256</v>
      </c>
      <c r="CT1009" s="19">
        <f t="shared" si="50"/>
        <v>0</v>
      </c>
    </row>
    <row r="1010" spans="96:98" ht="18.75" hidden="1" customHeight="1">
      <c r="CR1010" s="20">
        <f t="shared" si="51"/>
        <v>0</v>
      </c>
      <c r="CS1010" s="2">
        <v>45263</v>
      </c>
      <c r="CT1010" s="19">
        <f t="shared" si="50"/>
        <v>0</v>
      </c>
    </row>
    <row r="1011" spans="96:98" ht="18.75" hidden="1" customHeight="1">
      <c r="CR1011" s="20">
        <f t="shared" si="51"/>
        <v>0</v>
      </c>
      <c r="CS1011" s="2">
        <v>45270</v>
      </c>
      <c r="CT1011" s="19">
        <f t="shared" si="50"/>
        <v>0</v>
      </c>
    </row>
    <row r="1012" spans="96:98" ht="18.75" hidden="1" customHeight="1">
      <c r="CR1012" s="20">
        <f t="shared" si="51"/>
        <v>0</v>
      </c>
      <c r="CS1012" s="2">
        <v>45277</v>
      </c>
      <c r="CT1012" s="19">
        <f t="shared" si="50"/>
        <v>0</v>
      </c>
    </row>
    <row r="1013" spans="96:98" ht="18.75" hidden="1" customHeight="1">
      <c r="CR1013" s="20">
        <f t="shared" si="51"/>
        <v>0</v>
      </c>
      <c r="CS1013" s="2">
        <v>45284</v>
      </c>
      <c r="CT1013" s="19">
        <f t="shared" si="50"/>
        <v>0</v>
      </c>
    </row>
    <row r="1014" spans="96:98" ht="18.75" hidden="1" customHeight="1">
      <c r="CR1014" s="20">
        <f t="shared" si="51"/>
        <v>0</v>
      </c>
      <c r="CS1014" s="2">
        <v>45291</v>
      </c>
      <c r="CT1014" s="19">
        <f t="shared" si="50"/>
        <v>0</v>
      </c>
    </row>
    <row r="1015" spans="96:98" ht="18.75" hidden="1" customHeight="1">
      <c r="CR1015" s="20">
        <f t="shared" si="51"/>
        <v>0</v>
      </c>
      <c r="CS1015" s="2">
        <v>45298</v>
      </c>
      <c r="CT1015" s="19">
        <f t="shared" si="50"/>
        <v>0</v>
      </c>
    </row>
    <row r="1016" spans="96:98" ht="18.75" hidden="1" customHeight="1">
      <c r="CR1016" s="20">
        <f t="shared" si="51"/>
        <v>0</v>
      </c>
      <c r="CS1016" s="2">
        <v>45305</v>
      </c>
      <c r="CT1016" s="19">
        <f t="shared" si="50"/>
        <v>0</v>
      </c>
    </row>
    <row r="1017" spans="96:98" ht="18.75" hidden="1" customHeight="1">
      <c r="CR1017" s="20">
        <f t="shared" si="51"/>
        <v>0</v>
      </c>
      <c r="CS1017" s="2">
        <v>45312</v>
      </c>
      <c r="CT1017" s="19">
        <f t="shared" si="50"/>
        <v>0</v>
      </c>
    </row>
    <row r="1018" spans="96:98" ht="18.75" hidden="1" customHeight="1">
      <c r="CR1018" s="20">
        <f t="shared" si="51"/>
        <v>0</v>
      </c>
      <c r="CS1018" s="2">
        <v>45319</v>
      </c>
      <c r="CT1018" s="19">
        <f t="shared" si="50"/>
        <v>0</v>
      </c>
    </row>
    <row r="1019" spans="96:98" ht="18.75" hidden="1" customHeight="1">
      <c r="CR1019" s="20">
        <f t="shared" si="51"/>
        <v>0</v>
      </c>
      <c r="CS1019" s="2">
        <v>45326</v>
      </c>
      <c r="CT1019" s="19">
        <f t="shared" si="50"/>
        <v>0</v>
      </c>
    </row>
    <row r="1020" spans="96:98" ht="18.75" hidden="1" customHeight="1">
      <c r="CR1020" s="20">
        <f t="shared" si="51"/>
        <v>0</v>
      </c>
      <c r="CS1020" s="2">
        <v>45333</v>
      </c>
      <c r="CT1020" s="19">
        <f t="shared" si="50"/>
        <v>0</v>
      </c>
    </row>
    <row r="1021" spans="96:98" ht="18.75" hidden="1" customHeight="1">
      <c r="CR1021" s="20">
        <f t="shared" si="51"/>
        <v>0</v>
      </c>
      <c r="CS1021" s="2">
        <v>45340</v>
      </c>
      <c r="CT1021" s="19">
        <f t="shared" si="50"/>
        <v>0</v>
      </c>
    </row>
    <row r="1022" spans="96:98" ht="18.75" hidden="1" customHeight="1">
      <c r="CR1022" s="20">
        <f t="shared" si="51"/>
        <v>0</v>
      </c>
      <c r="CS1022" s="2">
        <v>45347</v>
      </c>
      <c r="CT1022" s="19">
        <f t="shared" si="50"/>
        <v>0</v>
      </c>
    </row>
    <row r="1023" spans="96:98" ht="18.75" hidden="1" customHeight="1">
      <c r="CR1023" s="20">
        <f t="shared" si="51"/>
        <v>0</v>
      </c>
      <c r="CS1023" s="2">
        <v>45354</v>
      </c>
      <c r="CT1023" s="19">
        <f t="shared" si="50"/>
        <v>0</v>
      </c>
    </row>
    <row r="1024" spans="96:98" ht="18.75" hidden="1" customHeight="1">
      <c r="CR1024" s="20">
        <f t="shared" si="51"/>
        <v>0</v>
      </c>
      <c r="CS1024" s="2">
        <v>45361</v>
      </c>
      <c r="CT1024" s="19">
        <f t="shared" si="50"/>
        <v>0</v>
      </c>
    </row>
    <row r="1025" spans="96:98" ht="18.75" hidden="1" customHeight="1">
      <c r="CR1025" s="20">
        <f t="shared" si="51"/>
        <v>0</v>
      </c>
      <c r="CS1025" s="2">
        <v>45368</v>
      </c>
      <c r="CT1025" s="19">
        <f t="shared" si="50"/>
        <v>0</v>
      </c>
    </row>
    <row r="1026" spans="96:98" ht="18.75" hidden="1" customHeight="1">
      <c r="CR1026" s="20">
        <f t="shared" si="51"/>
        <v>0</v>
      </c>
      <c r="CS1026" s="2">
        <v>45375</v>
      </c>
      <c r="CT1026" s="19">
        <f t="shared" si="50"/>
        <v>0</v>
      </c>
    </row>
    <row r="1027" spans="96:98" ht="18.75" hidden="1" customHeight="1">
      <c r="CR1027" s="20">
        <f t="shared" si="51"/>
        <v>0</v>
      </c>
      <c r="CS1027" s="2">
        <v>45382</v>
      </c>
      <c r="CT1027" s="19">
        <f t="shared" si="50"/>
        <v>0</v>
      </c>
    </row>
    <row r="1028" spans="96:98" ht="18.75" hidden="1" customHeight="1">
      <c r="CR1028" s="20">
        <f t="shared" si="51"/>
        <v>0</v>
      </c>
      <c r="CS1028" s="2">
        <v>45389</v>
      </c>
      <c r="CT1028" s="19">
        <f t="shared" si="50"/>
        <v>0</v>
      </c>
    </row>
    <row r="1029" spans="96:98" ht="18.75" hidden="1" customHeight="1">
      <c r="CR1029" s="20">
        <f t="shared" si="51"/>
        <v>0</v>
      </c>
      <c r="CS1029" s="2">
        <v>45396</v>
      </c>
      <c r="CT1029" s="19">
        <f t="shared" si="50"/>
        <v>0</v>
      </c>
    </row>
    <row r="1030" spans="96:98" ht="18.75" hidden="1" customHeight="1">
      <c r="CR1030" s="20">
        <f t="shared" si="51"/>
        <v>0</v>
      </c>
      <c r="CS1030" s="2">
        <v>45403</v>
      </c>
      <c r="CT1030" s="19">
        <f t="shared" si="50"/>
        <v>0</v>
      </c>
    </row>
    <row r="1031" spans="96:98" ht="18.75" hidden="1" customHeight="1">
      <c r="CR1031" s="20">
        <f t="shared" si="51"/>
        <v>0</v>
      </c>
      <c r="CS1031" s="2">
        <v>45410</v>
      </c>
      <c r="CT1031" s="19">
        <f t="shared" si="50"/>
        <v>0</v>
      </c>
    </row>
    <row r="1032" spans="96:98" ht="18.75" hidden="1" customHeight="1">
      <c r="CR1032" s="20">
        <f t="shared" si="51"/>
        <v>0</v>
      </c>
      <c r="CS1032" s="2">
        <v>45417</v>
      </c>
      <c r="CT1032" s="19">
        <f t="shared" si="50"/>
        <v>0</v>
      </c>
    </row>
    <row r="1033" spans="96:98" ht="18.75" hidden="1" customHeight="1">
      <c r="CR1033" s="20">
        <f t="shared" si="51"/>
        <v>0</v>
      </c>
      <c r="CS1033" s="2">
        <v>45424</v>
      </c>
      <c r="CT1033" s="19">
        <f t="shared" si="50"/>
        <v>0</v>
      </c>
    </row>
    <row r="1034" spans="96:98" ht="18.75" hidden="1" customHeight="1">
      <c r="CR1034" s="20">
        <f t="shared" si="51"/>
        <v>0</v>
      </c>
      <c r="CS1034" s="2">
        <v>45431</v>
      </c>
      <c r="CT1034" s="19">
        <f t="shared" si="50"/>
        <v>0</v>
      </c>
    </row>
    <row r="1035" spans="96:98" ht="18.75" hidden="1" customHeight="1">
      <c r="CR1035" s="20">
        <f t="shared" si="51"/>
        <v>0</v>
      </c>
      <c r="CS1035" s="2">
        <v>45438</v>
      </c>
      <c r="CT1035" s="19">
        <f t="shared" si="50"/>
        <v>0</v>
      </c>
    </row>
    <row r="1036" spans="96:98" ht="18.75" hidden="1" customHeight="1">
      <c r="CR1036" s="20">
        <f t="shared" si="51"/>
        <v>0</v>
      </c>
      <c r="CS1036" s="2">
        <v>45445</v>
      </c>
      <c r="CT1036" s="19">
        <f t="shared" si="50"/>
        <v>0</v>
      </c>
    </row>
    <row r="1037" spans="96:98" ht="18.75" hidden="1" customHeight="1">
      <c r="CR1037" s="20">
        <f t="shared" si="51"/>
        <v>0</v>
      </c>
      <c r="CS1037" s="2">
        <v>45452</v>
      </c>
      <c r="CT1037" s="19">
        <f t="shared" si="50"/>
        <v>0</v>
      </c>
    </row>
    <row r="1038" spans="96:98" ht="18.75" hidden="1" customHeight="1">
      <c r="CR1038" s="20">
        <f t="shared" si="51"/>
        <v>0</v>
      </c>
      <c r="CS1038" s="2">
        <v>45459</v>
      </c>
      <c r="CT1038" s="19">
        <f t="shared" si="50"/>
        <v>0</v>
      </c>
    </row>
    <row r="1039" spans="96:98" ht="18.75" hidden="1" customHeight="1">
      <c r="CR1039" s="20">
        <f t="shared" si="51"/>
        <v>0</v>
      </c>
      <c r="CS1039" s="2">
        <v>45466</v>
      </c>
      <c r="CT1039" s="19">
        <f t="shared" si="50"/>
        <v>0</v>
      </c>
    </row>
    <row r="1040" spans="96:98" ht="18.75" hidden="1" customHeight="1">
      <c r="CR1040" s="20">
        <f t="shared" si="51"/>
        <v>0</v>
      </c>
      <c r="CS1040" s="2">
        <v>45473</v>
      </c>
      <c r="CT1040" s="19">
        <f t="shared" si="50"/>
        <v>0</v>
      </c>
    </row>
    <row r="1041" spans="96:98" ht="18.75" hidden="1" customHeight="1">
      <c r="CR1041" s="20">
        <f t="shared" si="51"/>
        <v>0</v>
      </c>
      <c r="CS1041" s="2">
        <v>45480</v>
      </c>
      <c r="CT1041" s="19">
        <f t="shared" si="50"/>
        <v>0</v>
      </c>
    </row>
    <row r="1042" spans="96:98" ht="18.75" hidden="1" customHeight="1">
      <c r="CR1042" s="20">
        <f t="shared" si="51"/>
        <v>0</v>
      </c>
      <c r="CS1042" s="2">
        <v>45487</v>
      </c>
      <c r="CT1042" s="19">
        <f t="shared" si="50"/>
        <v>0</v>
      </c>
    </row>
    <row r="1043" spans="96:98" ht="18.75" hidden="1" customHeight="1">
      <c r="CR1043" s="20">
        <f t="shared" si="51"/>
        <v>0</v>
      </c>
      <c r="CS1043" s="2">
        <v>45494</v>
      </c>
      <c r="CT1043" s="19">
        <f t="shared" si="50"/>
        <v>0</v>
      </c>
    </row>
    <row r="1044" spans="96:98" ht="18.75" hidden="1" customHeight="1">
      <c r="CR1044" s="20">
        <f t="shared" si="51"/>
        <v>0</v>
      </c>
      <c r="CS1044" s="2">
        <v>45501</v>
      </c>
      <c r="CT1044" s="19">
        <f t="shared" si="50"/>
        <v>0</v>
      </c>
    </row>
    <row r="1045" spans="96:98" ht="18.75" hidden="1" customHeight="1">
      <c r="CR1045" s="20">
        <f t="shared" si="51"/>
        <v>0</v>
      </c>
      <c r="CS1045" s="2">
        <v>45508</v>
      </c>
      <c r="CT1045" s="19">
        <f t="shared" si="50"/>
        <v>0</v>
      </c>
    </row>
    <row r="1046" spans="96:98" ht="18.75" hidden="1" customHeight="1">
      <c r="CR1046" s="20">
        <f t="shared" si="51"/>
        <v>0</v>
      </c>
      <c r="CS1046" s="2">
        <v>45515</v>
      </c>
      <c r="CT1046" s="19">
        <f t="shared" ref="CT1046:CT1109" si="52">IF(CR1046=CS1046,2,0)</f>
        <v>0</v>
      </c>
    </row>
    <row r="1047" spans="96:98" ht="18.75" hidden="1" customHeight="1">
      <c r="CR1047" s="20">
        <f t="shared" ref="CR1047:CR1110" si="53">CR1046</f>
        <v>0</v>
      </c>
      <c r="CS1047" s="2">
        <v>45522</v>
      </c>
      <c r="CT1047" s="19">
        <f t="shared" si="52"/>
        <v>0</v>
      </c>
    </row>
    <row r="1048" spans="96:98" ht="18.75" hidden="1" customHeight="1">
      <c r="CR1048" s="20">
        <f t="shared" si="53"/>
        <v>0</v>
      </c>
      <c r="CS1048" s="2">
        <v>45529</v>
      </c>
      <c r="CT1048" s="19">
        <f t="shared" si="52"/>
        <v>0</v>
      </c>
    </row>
    <row r="1049" spans="96:98" ht="18.75" hidden="1" customHeight="1">
      <c r="CR1049" s="20">
        <f t="shared" si="53"/>
        <v>0</v>
      </c>
      <c r="CS1049" s="2">
        <v>45536</v>
      </c>
      <c r="CT1049" s="19">
        <f t="shared" si="52"/>
        <v>0</v>
      </c>
    </row>
    <row r="1050" spans="96:98" ht="18.75" hidden="1" customHeight="1">
      <c r="CR1050" s="20">
        <f t="shared" si="53"/>
        <v>0</v>
      </c>
      <c r="CS1050" s="2">
        <v>45543</v>
      </c>
      <c r="CT1050" s="19">
        <f t="shared" si="52"/>
        <v>0</v>
      </c>
    </row>
    <row r="1051" spans="96:98" ht="18.75" hidden="1" customHeight="1">
      <c r="CR1051" s="20">
        <f t="shared" si="53"/>
        <v>0</v>
      </c>
      <c r="CS1051" s="2">
        <v>45550</v>
      </c>
      <c r="CT1051" s="19">
        <f t="shared" si="52"/>
        <v>0</v>
      </c>
    </row>
    <row r="1052" spans="96:98" ht="18.75" hidden="1" customHeight="1">
      <c r="CR1052" s="20">
        <f t="shared" si="53"/>
        <v>0</v>
      </c>
      <c r="CS1052" s="2">
        <v>45557</v>
      </c>
      <c r="CT1052" s="19">
        <f t="shared" si="52"/>
        <v>0</v>
      </c>
    </row>
    <row r="1053" spans="96:98" ht="18.75" hidden="1" customHeight="1">
      <c r="CR1053" s="20">
        <f t="shared" si="53"/>
        <v>0</v>
      </c>
      <c r="CS1053" s="2">
        <v>45564</v>
      </c>
      <c r="CT1053" s="19">
        <f t="shared" si="52"/>
        <v>0</v>
      </c>
    </row>
    <row r="1054" spans="96:98" ht="18.75" hidden="1" customHeight="1">
      <c r="CR1054" s="20">
        <f t="shared" si="53"/>
        <v>0</v>
      </c>
      <c r="CS1054" s="2">
        <v>45571</v>
      </c>
      <c r="CT1054" s="19">
        <f t="shared" si="52"/>
        <v>0</v>
      </c>
    </row>
    <row r="1055" spans="96:98" ht="18.75" hidden="1" customHeight="1">
      <c r="CR1055" s="20">
        <f t="shared" si="53"/>
        <v>0</v>
      </c>
      <c r="CS1055" s="2">
        <v>45578</v>
      </c>
      <c r="CT1055" s="19">
        <f t="shared" si="52"/>
        <v>0</v>
      </c>
    </row>
    <row r="1056" spans="96:98" ht="18.75" hidden="1" customHeight="1">
      <c r="CR1056" s="20">
        <f t="shared" si="53"/>
        <v>0</v>
      </c>
      <c r="CS1056" s="2">
        <v>45585</v>
      </c>
      <c r="CT1056" s="19">
        <f t="shared" si="52"/>
        <v>0</v>
      </c>
    </row>
    <row r="1057" spans="96:98" ht="18.75" hidden="1" customHeight="1">
      <c r="CR1057" s="20">
        <f t="shared" si="53"/>
        <v>0</v>
      </c>
      <c r="CS1057" s="2">
        <v>45592</v>
      </c>
      <c r="CT1057" s="19">
        <f t="shared" si="52"/>
        <v>0</v>
      </c>
    </row>
    <row r="1058" spans="96:98" ht="18.75" hidden="1" customHeight="1">
      <c r="CR1058" s="20">
        <f t="shared" si="53"/>
        <v>0</v>
      </c>
      <c r="CS1058" s="2">
        <v>45599</v>
      </c>
      <c r="CT1058" s="19">
        <f t="shared" si="52"/>
        <v>0</v>
      </c>
    </row>
    <row r="1059" spans="96:98" ht="18.75" hidden="1" customHeight="1">
      <c r="CR1059" s="20">
        <f t="shared" si="53"/>
        <v>0</v>
      </c>
      <c r="CS1059" s="2">
        <v>45606</v>
      </c>
      <c r="CT1059" s="19">
        <f t="shared" si="52"/>
        <v>0</v>
      </c>
    </row>
    <row r="1060" spans="96:98" ht="18.75" hidden="1" customHeight="1">
      <c r="CR1060" s="20">
        <f t="shared" si="53"/>
        <v>0</v>
      </c>
      <c r="CS1060" s="2">
        <v>45613</v>
      </c>
      <c r="CT1060" s="19">
        <f t="shared" si="52"/>
        <v>0</v>
      </c>
    </row>
    <row r="1061" spans="96:98" ht="18.75" hidden="1" customHeight="1">
      <c r="CR1061" s="20">
        <f t="shared" si="53"/>
        <v>0</v>
      </c>
      <c r="CS1061" s="2">
        <v>45620</v>
      </c>
      <c r="CT1061" s="19">
        <f t="shared" si="52"/>
        <v>0</v>
      </c>
    </row>
    <row r="1062" spans="96:98" ht="18.75" hidden="1" customHeight="1">
      <c r="CR1062" s="20">
        <f t="shared" si="53"/>
        <v>0</v>
      </c>
      <c r="CS1062" s="2">
        <v>45627</v>
      </c>
      <c r="CT1062" s="19">
        <f t="shared" si="52"/>
        <v>0</v>
      </c>
    </row>
    <row r="1063" spans="96:98" ht="18.75" hidden="1" customHeight="1">
      <c r="CR1063" s="20">
        <f t="shared" si="53"/>
        <v>0</v>
      </c>
      <c r="CS1063" s="2">
        <v>45634</v>
      </c>
      <c r="CT1063" s="19">
        <f t="shared" si="52"/>
        <v>0</v>
      </c>
    </row>
    <row r="1064" spans="96:98" ht="18.75" hidden="1" customHeight="1">
      <c r="CR1064" s="20">
        <f t="shared" si="53"/>
        <v>0</v>
      </c>
      <c r="CS1064" s="2">
        <v>45641</v>
      </c>
      <c r="CT1064" s="19">
        <f t="shared" si="52"/>
        <v>0</v>
      </c>
    </row>
    <row r="1065" spans="96:98" ht="18.75" hidden="1" customHeight="1">
      <c r="CR1065" s="20">
        <f t="shared" si="53"/>
        <v>0</v>
      </c>
      <c r="CS1065" s="2">
        <v>45648</v>
      </c>
      <c r="CT1065" s="19">
        <f t="shared" si="52"/>
        <v>0</v>
      </c>
    </row>
    <row r="1066" spans="96:98" ht="18.75" hidden="1" customHeight="1">
      <c r="CR1066" s="20">
        <f t="shared" si="53"/>
        <v>0</v>
      </c>
      <c r="CS1066" s="2">
        <v>45655</v>
      </c>
      <c r="CT1066" s="19">
        <f t="shared" si="52"/>
        <v>0</v>
      </c>
    </row>
    <row r="1067" spans="96:98" ht="18.75" hidden="1" customHeight="1">
      <c r="CR1067" s="20">
        <f t="shared" si="53"/>
        <v>0</v>
      </c>
      <c r="CS1067" s="2">
        <v>45662</v>
      </c>
      <c r="CT1067" s="19">
        <f t="shared" si="52"/>
        <v>0</v>
      </c>
    </row>
    <row r="1068" spans="96:98" ht="18.75" hidden="1" customHeight="1">
      <c r="CR1068" s="20">
        <f t="shared" si="53"/>
        <v>0</v>
      </c>
      <c r="CS1068" s="2">
        <v>45669</v>
      </c>
      <c r="CT1068" s="19">
        <f t="shared" si="52"/>
        <v>0</v>
      </c>
    </row>
    <row r="1069" spans="96:98" ht="18.75" hidden="1" customHeight="1">
      <c r="CR1069" s="20">
        <f t="shared" si="53"/>
        <v>0</v>
      </c>
      <c r="CS1069" s="2">
        <v>45676</v>
      </c>
      <c r="CT1069" s="19">
        <f t="shared" si="52"/>
        <v>0</v>
      </c>
    </row>
    <row r="1070" spans="96:98" ht="18.75" hidden="1" customHeight="1">
      <c r="CR1070" s="20">
        <f t="shared" si="53"/>
        <v>0</v>
      </c>
      <c r="CS1070" s="2">
        <v>45683</v>
      </c>
      <c r="CT1070" s="19">
        <f t="shared" si="52"/>
        <v>0</v>
      </c>
    </row>
    <row r="1071" spans="96:98" ht="18.75" hidden="1" customHeight="1">
      <c r="CR1071" s="20">
        <f t="shared" si="53"/>
        <v>0</v>
      </c>
      <c r="CS1071" s="2">
        <v>45690</v>
      </c>
      <c r="CT1071" s="19">
        <f t="shared" si="52"/>
        <v>0</v>
      </c>
    </row>
    <row r="1072" spans="96:98" ht="18.75" hidden="1" customHeight="1">
      <c r="CR1072" s="20">
        <f t="shared" si="53"/>
        <v>0</v>
      </c>
      <c r="CS1072" s="2">
        <v>45697</v>
      </c>
      <c r="CT1072" s="19">
        <f t="shared" si="52"/>
        <v>0</v>
      </c>
    </row>
    <row r="1073" spans="96:98" ht="18.75" hidden="1" customHeight="1">
      <c r="CR1073" s="20">
        <f t="shared" si="53"/>
        <v>0</v>
      </c>
      <c r="CS1073" s="2">
        <v>45704</v>
      </c>
      <c r="CT1073" s="19">
        <f t="shared" si="52"/>
        <v>0</v>
      </c>
    </row>
    <row r="1074" spans="96:98" ht="18.75" hidden="1" customHeight="1">
      <c r="CR1074" s="20">
        <f t="shared" si="53"/>
        <v>0</v>
      </c>
      <c r="CS1074" s="2">
        <v>45711</v>
      </c>
      <c r="CT1074" s="19">
        <f t="shared" si="52"/>
        <v>0</v>
      </c>
    </row>
    <row r="1075" spans="96:98" ht="18.75" hidden="1" customHeight="1">
      <c r="CR1075" s="20">
        <f t="shared" si="53"/>
        <v>0</v>
      </c>
      <c r="CS1075" s="2">
        <v>45718</v>
      </c>
      <c r="CT1075" s="19">
        <f t="shared" si="52"/>
        <v>0</v>
      </c>
    </row>
    <row r="1076" spans="96:98" ht="18.75" hidden="1" customHeight="1">
      <c r="CR1076" s="20">
        <f t="shared" si="53"/>
        <v>0</v>
      </c>
      <c r="CS1076" s="2">
        <v>45725</v>
      </c>
      <c r="CT1076" s="19">
        <f t="shared" si="52"/>
        <v>0</v>
      </c>
    </row>
    <row r="1077" spans="96:98" ht="18.75" hidden="1" customHeight="1">
      <c r="CR1077" s="20">
        <f t="shared" si="53"/>
        <v>0</v>
      </c>
      <c r="CS1077" s="2">
        <v>45732</v>
      </c>
      <c r="CT1077" s="19">
        <f t="shared" si="52"/>
        <v>0</v>
      </c>
    </row>
    <row r="1078" spans="96:98" ht="18.75" hidden="1" customHeight="1">
      <c r="CR1078" s="20">
        <f t="shared" si="53"/>
        <v>0</v>
      </c>
      <c r="CS1078" s="2">
        <v>45739</v>
      </c>
      <c r="CT1078" s="19">
        <f t="shared" si="52"/>
        <v>0</v>
      </c>
    </row>
    <row r="1079" spans="96:98" ht="18.75" hidden="1" customHeight="1">
      <c r="CR1079" s="20">
        <f t="shared" si="53"/>
        <v>0</v>
      </c>
      <c r="CS1079" s="2">
        <v>45746</v>
      </c>
      <c r="CT1079" s="19">
        <f t="shared" si="52"/>
        <v>0</v>
      </c>
    </row>
    <row r="1080" spans="96:98" ht="18.75" hidden="1" customHeight="1">
      <c r="CR1080" s="20">
        <f t="shared" si="53"/>
        <v>0</v>
      </c>
      <c r="CS1080" s="2">
        <v>45753</v>
      </c>
      <c r="CT1080" s="19">
        <f t="shared" si="52"/>
        <v>0</v>
      </c>
    </row>
    <row r="1081" spans="96:98" ht="18.75" hidden="1" customHeight="1">
      <c r="CR1081" s="20">
        <f t="shared" si="53"/>
        <v>0</v>
      </c>
      <c r="CS1081" s="2">
        <v>45760</v>
      </c>
      <c r="CT1081" s="19">
        <f t="shared" si="52"/>
        <v>0</v>
      </c>
    </row>
    <row r="1082" spans="96:98" ht="18.75" hidden="1" customHeight="1">
      <c r="CR1082" s="20">
        <f t="shared" si="53"/>
        <v>0</v>
      </c>
      <c r="CS1082" s="2">
        <v>45767</v>
      </c>
      <c r="CT1082" s="19">
        <f t="shared" si="52"/>
        <v>0</v>
      </c>
    </row>
    <row r="1083" spans="96:98" ht="18.75" hidden="1" customHeight="1">
      <c r="CR1083" s="20">
        <f t="shared" si="53"/>
        <v>0</v>
      </c>
      <c r="CS1083" s="2">
        <v>45774</v>
      </c>
      <c r="CT1083" s="19">
        <f t="shared" si="52"/>
        <v>0</v>
      </c>
    </row>
    <row r="1084" spans="96:98" ht="18.75" hidden="1" customHeight="1">
      <c r="CR1084" s="20">
        <f t="shared" si="53"/>
        <v>0</v>
      </c>
      <c r="CS1084" s="2">
        <v>45781</v>
      </c>
      <c r="CT1084" s="19">
        <f t="shared" si="52"/>
        <v>0</v>
      </c>
    </row>
    <row r="1085" spans="96:98" ht="18.75" hidden="1" customHeight="1">
      <c r="CR1085" s="20">
        <f t="shared" si="53"/>
        <v>0</v>
      </c>
      <c r="CS1085" s="2">
        <v>45788</v>
      </c>
      <c r="CT1085" s="19">
        <f t="shared" si="52"/>
        <v>0</v>
      </c>
    </row>
    <row r="1086" spans="96:98" ht="18.75" hidden="1" customHeight="1">
      <c r="CR1086" s="20">
        <f t="shared" si="53"/>
        <v>0</v>
      </c>
      <c r="CS1086" s="2">
        <v>45795</v>
      </c>
      <c r="CT1086" s="19">
        <f t="shared" si="52"/>
        <v>0</v>
      </c>
    </row>
    <row r="1087" spans="96:98" ht="18.75" hidden="1" customHeight="1">
      <c r="CR1087" s="20">
        <f t="shared" si="53"/>
        <v>0</v>
      </c>
      <c r="CS1087" s="2">
        <v>45802</v>
      </c>
      <c r="CT1087" s="19">
        <f t="shared" si="52"/>
        <v>0</v>
      </c>
    </row>
    <row r="1088" spans="96:98" ht="18.75" hidden="1" customHeight="1">
      <c r="CR1088" s="20">
        <f t="shared" si="53"/>
        <v>0</v>
      </c>
      <c r="CS1088" s="2">
        <v>45809</v>
      </c>
      <c r="CT1088" s="19">
        <f t="shared" si="52"/>
        <v>0</v>
      </c>
    </row>
    <row r="1089" spans="96:98" ht="18.75" hidden="1" customHeight="1">
      <c r="CR1089" s="20">
        <f t="shared" si="53"/>
        <v>0</v>
      </c>
      <c r="CS1089" s="2">
        <v>45816</v>
      </c>
      <c r="CT1089" s="19">
        <f t="shared" si="52"/>
        <v>0</v>
      </c>
    </row>
    <row r="1090" spans="96:98" ht="18.75" hidden="1" customHeight="1">
      <c r="CR1090" s="20">
        <f t="shared" si="53"/>
        <v>0</v>
      </c>
      <c r="CS1090" s="2">
        <v>45823</v>
      </c>
      <c r="CT1090" s="19">
        <f t="shared" si="52"/>
        <v>0</v>
      </c>
    </row>
    <row r="1091" spans="96:98" ht="18.75" hidden="1" customHeight="1">
      <c r="CR1091" s="20">
        <f t="shared" si="53"/>
        <v>0</v>
      </c>
      <c r="CS1091" s="2">
        <v>45830</v>
      </c>
      <c r="CT1091" s="19">
        <f t="shared" si="52"/>
        <v>0</v>
      </c>
    </row>
    <row r="1092" spans="96:98" ht="18.75" hidden="1" customHeight="1">
      <c r="CR1092" s="20">
        <f t="shared" si="53"/>
        <v>0</v>
      </c>
      <c r="CS1092" s="2">
        <v>45837</v>
      </c>
      <c r="CT1092" s="19">
        <f t="shared" si="52"/>
        <v>0</v>
      </c>
    </row>
    <row r="1093" spans="96:98" ht="18.75" hidden="1" customHeight="1">
      <c r="CR1093" s="20">
        <f t="shared" si="53"/>
        <v>0</v>
      </c>
      <c r="CS1093" s="2">
        <v>45844</v>
      </c>
      <c r="CT1093" s="19">
        <f t="shared" si="52"/>
        <v>0</v>
      </c>
    </row>
    <row r="1094" spans="96:98" ht="18.75" hidden="1" customHeight="1">
      <c r="CR1094" s="20">
        <f t="shared" si="53"/>
        <v>0</v>
      </c>
      <c r="CS1094" s="2">
        <v>45851</v>
      </c>
      <c r="CT1094" s="19">
        <f t="shared" si="52"/>
        <v>0</v>
      </c>
    </row>
    <row r="1095" spans="96:98" ht="18.75" hidden="1" customHeight="1">
      <c r="CR1095" s="20">
        <f t="shared" si="53"/>
        <v>0</v>
      </c>
      <c r="CS1095" s="2">
        <v>45858</v>
      </c>
      <c r="CT1095" s="19">
        <f t="shared" si="52"/>
        <v>0</v>
      </c>
    </row>
    <row r="1096" spans="96:98" ht="18.75" hidden="1" customHeight="1">
      <c r="CR1096" s="20">
        <f t="shared" si="53"/>
        <v>0</v>
      </c>
      <c r="CS1096" s="2">
        <v>45865</v>
      </c>
      <c r="CT1096" s="19">
        <f t="shared" si="52"/>
        <v>0</v>
      </c>
    </row>
    <row r="1097" spans="96:98" ht="18.75" hidden="1" customHeight="1">
      <c r="CR1097" s="20">
        <f t="shared" si="53"/>
        <v>0</v>
      </c>
      <c r="CS1097" s="2">
        <v>45872</v>
      </c>
      <c r="CT1097" s="19">
        <f t="shared" si="52"/>
        <v>0</v>
      </c>
    </row>
    <row r="1098" spans="96:98" ht="18.75" hidden="1" customHeight="1">
      <c r="CR1098" s="20">
        <f t="shared" si="53"/>
        <v>0</v>
      </c>
      <c r="CS1098" s="2">
        <v>45879</v>
      </c>
      <c r="CT1098" s="19">
        <f t="shared" si="52"/>
        <v>0</v>
      </c>
    </row>
    <row r="1099" spans="96:98" ht="18.75" hidden="1" customHeight="1">
      <c r="CR1099" s="20">
        <f t="shared" si="53"/>
        <v>0</v>
      </c>
      <c r="CS1099" s="2">
        <v>45886</v>
      </c>
      <c r="CT1099" s="19">
        <f t="shared" si="52"/>
        <v>0</v>
      </c>
    </row>
    <row r="1100" spans="96:98" ht="18.75" hidden="1" customHeight="1">
      <c r="CR1100" s="20">
        <f t="shared" si="53"/>
        <v>0</v>
      </c>
      <c r="CS1100" s="2">
        <v>45893</v>
      </c>
      <c r="CT1100" s="19">
        <f t="shared" si="52"/>
        <v>0</v>
      </c>
    </row>
    <row r="1101" spans="96:98" ht="18.75" hidden="1" customHeight="1">
      <c r="CR1101" s="20">
        <f t="shared" si="53"/>
        <v>0</v>
      </c>
      <c r="CS1101" s="2">
        <v>45900</v>
      </c>
      <c r="CT1101" s="19">
        <f t="shared" si="52"/>
        <v>0</v>
      </c>
    </row>
    <row r="1102" spans="96:98" ht="18.75" hidden="1" customHeight="1">
      <c r="CR1102" s="20">
        <f t="shared" si="53"/>
        <v>0</v>
      </c>
      <c r="CS1102" s="2">
        <v>45907</v>
      </c>
      <c r="CT1102" s="19">
        <f t="shared" si="52"/>
        <v>0</v>
      </c>
    </row>
    <row r="1103" spans="96:98" ht="18.75" hidden="1" customHeight="1">
      <c r="CR1103" s="20">
        <f t="shared" si="53"/>
        <v>0</v>
      </c>
      <c r="CS1103" s="2">
        <v>45914</v>
      </c>
      <c r="CT1103" s="19">
        <f t="shared" si="52"/>
        <v>0</v>
      </c>
    </row>
    <row r="1104" spans="96:98" ht="18.75" hidden="1" customHeight="1">
      <c r="CR1104" s="20">
        <f t="shared" si="53"/>
        <v>0</v>
      </c>
      <c r="CS1104" s="2">
        <v>45921</v>
      </c>
      <c r="CT1104" s="19">
        <f t="shared" si="52"/>
        <v>0</v>
      </c>
    </row>
    <row r="1105" spans="96:98" ht="18.75" hidden="1" customHeight="1">
      <c r="CR1105" s="20">
        <f t="shared" si="53"/>
        <v>0</v>
      </c>
      <c r="CS1105" s="2">
        <v>45928</v>
      </c>
      <c r="CT1105" s="19">
        <f t="shared" si="52"/>
        <v>0</v>
      </c>
    </row>
    <row r="1106" spans="96:98" ht="18.75" hidden="1" customHeight="1">
      <c r="CR1106" s="20">
        <f t="shared" si="53"/>
        <v>0</v>
      </c>
      <c r="CS1106" s="2">
        <v>45935</v>
      </c>
      <c r="CT1106" s="19">
        <f t="shared" si="52"/>
        <v>0</v>
      </c>
    </row>
    <row r="1107" spans="96:98" ht="18.75" hidden="1" customHeight="1">
      <c r="CR1107" s="20">
        <f t="shared" si="53"/>
        <v>0</v>
      </c>
      <c r="CS1107" s="2">
        <v>45942</v>
      </c>
      <c r="CT1107" s="19">
        <f t="shared" si="52"/>
        <v>0</v>
      </c>
    </row>
    <row r="1108" spans="96:98" ht="18.75" hidden="1" customHeight="1">
      <c r="CR1108" s="20">
        <f t="shared" si="53"/>
        <v>0</v>
      </c>
      <c r="CS1108" s="2">
        <v>45949</v>
      </c>
      <c r="CT1108" s="19">
        <f t="shared" si="52"/>
        <v>0</v>
      </c>
    </row>
    <row r="1109" spans="96:98" ht="18.75" hidden="1" customHeight="1">
      <c r="CR1109" s="20">
        <f t="shared" si="53"/>
        <v>0</v>
      </c>
      <c r="CS1109" s="2">
        <v>45956</v>
      </c>
      <c r="CT1109" s="19">
        <f t="shared" si="52"/>
        <v>0</v>
      </c>
    </row>
    <row r="1110" spans="96:98" ht="18.75" hidden="1" customHeight="1">
      <c r="CR1110" s="20">
        <f t="shared" si="53"/>
        <v>0</v>
      </c>
      <c r="CS1110" s="2">
        <v>45963</v>
      </c>
      <c r="CT1110" s="19">
        <f t="shared" ref="CT1110:CT1119" si="54">IF(CR1110=CS1110,2,0)</f>
        <v>0</v>
      </c>
    </row>
    <row r="1111" spans="96:98" ht="18.75" hidden="1" customHeight="1">
      <c r="CR1111" s="20">
        <f t="shared" ref="CR1111:CR1119" si="55">CR1110</f>
        <v>0</v>
      </c>
      <c r="CS1111" s="2">
        <v>45970</v>
      </c>
      <c r="CT1111" s="19">
        <f t="shared" si="54"/>
        <v>0</v>
      </c>
    </row>
    <row r="1112" spans="96:98" ht="18.75" hidden="1" customHeight="1">
      <c r="CR1112" s="20">
        <f t="shared" si="55"/>
        <v>0</v>
      </c>
      <c r="CS1112" s="2">
        <v>45977</v>
      </c>
      <c r="CT1112" s="19">
        <f t="shared" si="54"/>
        <v>0</v>
      </c>
    </row>
    <row r="1113" spans="96:98" ht="18.75" hidden="1" customHeight="1">
      <c r="CR1113" s="20">
        <f t="shared" si="55"/>
        <v>0</v>
      </c>
      <c r="CS1113" s="2">
        <v>45984</v>
      </c>
      <c r="CT1113" s="19">
        <f t="shared" si="54"/>
        <v>0</v>
      </c>
    </row>
    <row r="1114" spans="96:98" ht="18.75" hidden="1" customHeight="1">
      <c r="CR1114" s="20">
        <f t="shared" si="55"/>
        <v>0</v>
      </c>
      <c r="CS1114" s="2">
        <v>45991</v>
      </c>
      <c r="CT1114" s="19">
        <f t="shared" si="54"/>
        <v>0</v>
      </c>
    </row>
    <row r="1115" spans="96:98" ht="18.75" hidden="1" customHeight="1">
      <c r="CR1115" s="20">
        <f t="shared" si="55"/>
        <v>0</v>
      </c>
      <c r="CS1115" s="2">
        <v>45998</v>
      </c>
      <c r="CT1115" s="19">
        <f t="shared" si="54"/>
        <v>0</v>
      </c>
    </row>
    <row r="1116" spans="96:98" ht="18.75" hidden="1" customHeight="1">
      <c r="CR1116" s="20">
        <f t="shared" si="55"/>
        <v>0</v>
      </c>
      <c r="CS1116" s="2">
        <v>46005</v>
      </c>
      <c r="CT1116" s="19">
        <f t="shared" si="54"/>
        <v>0</v>
      </c>
    </row>
    <row r="1117" spans="96:98" ht="18.75" hidden="1" customHeight="1">
      <c r="CR1117" s="20">
        <f t="shared" si="55"/>
        <v>0</v>
      </c>
      <c r="CS1117" s="2">
        <v>46012</v>
      </c>
      <c r="CT1117" s="19">
        <f t="shared" si="54"/>
        <v>0</v>
      </c>
    </row>
    <row r="1118" spans="96:98" ht="18.75" hidden="1" customHeight="1">
      <c r="CR1118" s="20">
        <f t="shared" si="55"/>
        <v>0</v>
      </c>
      <c r="CS1118" s="2">
        <v>46019</v>
      </c>
      <c r="CT1118" s="19">
        <f t="shared" si="54"/>
        <v>0</v>
      </c>
    </row>
    <row r="1119" spans="96:98" ht="18.75" hidden="1" customHeight="1">
      <c r="CR1119" s="20">
        <f t="shared" si="55"/>
        <v>0</v>
      </c>
      <c r="CS1119" s="2">
        <v>46026</v>
      </c>
      <c r="CT1119" s="19">
        <f t="shared" si="54"/>
        <v>0</v>
      </c>
    </row>
    <row r="1120" spans="96:98" ht="12.75" hidden="1" customHeight="1">
      <c r="CT1120" s="1">
        <f>SUM(CT22:CT1119)</f>
        <v>0</v>
      </c>
    </row>
  </sheetData>
  <sheetProtection algorithmName="SHA-512" hashValue="wxZmhs3ffQmyTMcPp9MSIoJncu8nUOrsipgueB8AYDsicoyaOrhf4t39/QKc0vFTcPmdjvESAN75yHPkt84C9Q==" saltValue="qw+uhleJU0sPegYyUBi2DQ==" spinCount="100000" sheet="1" objects="1" scenarios="1"/>
  <mergeCells count="49">
    <mergeCell ref="C13:F13"/>
    <mergeCell ref="C4:V4"/>
    <mergeCell ref="C6:F7"/>
    <mergeCell ref="H6:I6"/>
    <mergeCell ref="BD6:BF6"/>
    <mergeCell ref="H7:I7"/>
    <mergeCell ref="C9:E9"/>
    <mergeCell ref="H9:I9"/>
    <mergeCell ref="M9:V9"/>
    <mergeCell ref="M10:U13"/>
    <mergeCell ref="V10:V13"/>
    <mergeCell ref="C11:F11"/>
    <mergeCell ref="H11:I12"/>
    <mergeCell ref="C12:E12"/>
    <mergeCell ref="C22:F22"/>
    <mergeCell ref="T22:U22"/>
    <mergeCell ref="C14:F16"/>
    <mergeCell ref="M16:U16"/>
    <mergeCell ref="C18:F18"/>
    <mergeCell ref="M18:U18"/>
    <mergeCell ref="C19:J19"/>
    <mergeCell ref="M19:V19"/>
    <mergeCell ref="AB20:AJ20"/>
    <mergeCell ref="C21:F21"/>
    <mergeCell ref="T21:U21"/>
    <mergeCell ref="AC21:AI21"/>
    <mergeCell ref="AK21:AQ21"/>
    <mergeCell ref="C23:F23"/>
    <mergeCell ref="H23:J23"/>
    <mergeCell ref="T23:U23"/>
    <mergeCell ref="V23:W23"/>
    <mergeCell ref="C24:F24"/>
    <mergeCell ref="AF26:AI27"/>
    <mergeCell ref="AK26:AL27"/>
    <mergeCell ref="C27:F28"/>
    <mergeCell ref="H28:J28"/>
    <mergeCell ref="AC30:AI30"/>
    <mergeCell ref="AK30:AQ30"/>
    <mergeCell ref="C26:J26"/>
    <mergeCell ref="AC66:AI66"/>
    <mergeCell ref="AK66:AQ66"/>
    <mergeCell ref="AU69:AU73"/>
    <mergeCell ref="C33:J34"/>
    <mergeCell ref="AC39:AI39"/>
    <mergeCell ref="AK39:AQ39"/>
    <mergeCell ref="AC48:AI48"/>
    <mergeCell ref="AK48:AQ48"/>
    <mergeCell ref="AC57:AI57"/>
    <mergeCell ref="AK57:AQ57"/>
  </mergeCells>
  <conditionalFormatting sqref="AC21:AQ25 AC28:AQ73 AC26:AE27 AJ26:AJ27 AM26:AQ27">
    <cfRule type="cellIs" dxfId="17" priority="8" operator="between">
      <formula>$BD$21</formula>
      <formula>$BD$40</formula>
    </cfRule>
  </conditionalFormatting>
  <conditionalFormatting sqref="P21:P69">
    <cfRule type="notContainsBlanks" dxfId="16" priority="7">
      <formula>LEN(TRIM(P21))&gt;0</formula>
    </cfRule>
  </conditionalFormatting>
  <conditionalFormatting sqref="Q21:Q69">
    <cfRule type="cellIs" dxfId="15" priority="6" operator="equal">
      <formula>$X$73</formula>
    </cfRule>
  </conditionalFormatting>
  <conditionalFormatting sqref="R22:R69">
    <cfRule type="cellIs" dxfId="14" priority="5" operator="lessThanOrEqual">
      <formula>$X$73</formula>
    </cfRule>
  </conditionalFormatting>
  <conditionalFormatting sqref="H23">
    <cfRule type="expression" dxfId="13" priority="4">
      <formula>$AC$12</formula>
    </cfRule>
  </conditionalFormatting>
  <conditionalFormatting sqref="AK26:AL27">
    <cfRule type="expression" dxfId="12" priority="3">
      <formula>$AC$14</formula>
    </cfRule>
  </conditionalFormatting>
  <conditionalFormatting sqref="R21">
    <cfRule type="notContainsBlanks" dxfId="11" priority="9">
      <formula>LEN(TRIM(R21))&gt;0</formula>
    </cfRule>
  </conditionalFormatting>
  <conditionalFormatting sqref="S22">
    <cfRule type="notContainsBlanks" dxfId="10" priority="2">
      <formula>LEN(TRIM(S22))&gt;0</formula>
    </cfRule>
  </conditionalFormatting>
  <conditionalFormatting sqref="I27 H28">
    <cfRule type="expression" dxfId="9" priority="1">
      <formula>$AC$14</formula>
    </cfRule>
  </conditionalFormatting>
  <dataValidations count="3">
    <dataValidation allowBlank="1" showInputMessage="1" showErrorMessage="1" errorTitle="Invalid Year" error="Enter a year from 1900 to 9999, or use the scroll bar to find a year." sqref="AC18:AC19"/>
    <dataValidation type="list" showInputMessage="1" showErrorMessage="1" sqref="AV87:AV88">
      <formula1>$AD$36:$AD$84</formula1>
    </dataValidation>
    <dataValidation type="list" allowBlank="1" showInputMessage="1" showErrorMessage="1" sqref="H7:I7 I16">
      <formula1>$CE$18:$CE$68</formula1>
    </dataValidation>
  </dataValidations>
  <printOptions horizontalCentered="1" verticalCentered="1"/>
  <pageMargins left="0.5" right="0.5" top="0.5" bottom="0.5" header="0.3" footer="0.3"/>
  <pageSetup scale="44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1" tint="0.34998626667073579"/>
    <pageSetUpPr fitToPage="1"/>
  </sheetPr>
  <dimension ref="A1:CU1120"/>
  <sheetViews>
    <sheetView showGridLines="0" showRowColHeaders="0" zoomScaleNormal="100" zoomScalePageLayoutView="115" workbookViewId="0">
      <selection activeCell="H7" sqref="H7:I7"/>
    </sheetView>
  </sheetViews>
  <sheetFormatPr defaultColWidth="0" defaultRowHeight="0" customHeight="1" zeroHeight="1" outlineLevelCol="2"/>
  <cols>
    <col min="1" max="1" width="8.140625" style="18" customWidth="1"/>
    <col min="2" max="2" width="3.42578125" style="13" customWidth="1"/>
    <col min="3" max="3" width="10.85546875" style="13" customWidth="1"/>
    <col min="4" max="4" width="14.140625" style="1" customWidth="1"/>
    <col min="5" max="5" width="32.42578125" style="1" bestFit="1" customWidth="1"/>
    <col min="6" max="6" width="16" style="13" customWidth="1"/>
    <col min="7" max="7" width="1.85546875" style="13" customWidth="1"/>
    <col min="8" max="9" width="14.7109375" style="13" customWidth="1"/>
    <col min="10" max="10" width="22.7109375" style="1" customWidth="1"/>
    <col min="11" max="12" width="1" style="1" customWidth="1"/>
    <col min="13" max="13" width="13.140625" style="17" bestFit="1" customWidth="1"/>
    <col min="14" max="14" width="1" style="16" customWidth="1"/>
    <col min="15" max="15" width="8.7109375" style="15" bestFit="1" customWidth="1"/>
    <col min="16" max="16" width="1" style="14" customWidth="1"/>
    <col min="17" max="18" width="1.42578125" style="1" customWidth="1"/>
    <col min="19" max="19" width="9.140625" style="13" customWidth="1"/>
    <col min="20" max="21" width="1" style="12" customWidth="1"/>
    <col min="22" max="22" width="45" style="11" customWidth="1"/>
    <col min="23" max="23" width="40.28515625" style="11" customWidth="1"/>
    <col min="24" max="24" width="8.28515625" style="10" customWidth="1" outlineLevel="2"/>
    <col min="25" max="25" width="4.42578125" style="9" hidden="1" customWidth="1" outlineLevel="1"/>
    <col min="26" max="26" width="4.42578125" style="9" hidden="1" customWidth="1"/>
    <col min="27" max="27" width="8.140625" style="9" hidden="1" customWidth="1"/>
    <col min="28" max="28" width="4.42578125" style="1" hidden="1" customWidth="1"/>
    <col min="29" max="29" width="7.7109375" style="1" hidden="1" customWidth="1"/>
    <col min="30" max="30" width="6.42578125" style="1" hidden="1" customWidth="1"/>
    <col min="31" max="31" width="7.85546875" style="1" hidden="1" customWidth="1"/>
    <col min="32" max="32" width="6.28515625" style="1" hidden="1" customWidth="1"/>
    <col min="33" max="33" width="5.85546875" style="1" hidden="1" customWidth="1"/>
    <col min="34" max="34" width="5.140625" style="1" hidden="1" customWidth="1"/>
    <col min="35" max="35" width="5.42578125" style="1" hidden="1" customWidth="1"/>
    <col min="36" max="37" width="4.28515625" style="1" hidden="1" customWidth="1"/>
    <col min="38" max="38" width="4.42578125" style="1" hidden="1" customWidth="1"/>
    <col min="39" max="39" width="4.28515625" style="1" hidden="1" customWidth="1"/>
    <col min="40" max="40" width="4.42578125" style="1" hidden="1" customWidth="1"/>
    <col min="41" max="41" width="4.7109375" style="1" hidden="1" customWidth="1"/>
    <col min="42" max="42" width="4.28515625" style="1" hidden="1" customWidth="1"/>
    <col min="43" max="43" width="4.7109375" style="1" hidden="1" customWidth="1"/>
    <col min="44" max="44" width="1.85546875" style="1" hidden="1" customWidth="1"/>
    <col min="45" max="45" width="1" style="1" hidden="1" customWidth="1"/>
    <col min="46" max="46" width="1.7109375" style="1" hidden="1" customWidth="1"/>
    <col min="47" max="47" width="23.7109375" style="1" hidden="1" customWidth="1"/>
    <col min="48" max="48" width="9" style="1" hidden="1" customWidth="1" outlineLevel="1"/>
    <col min="49" max="49" width="11.42578125" style="1" hidden="1" customWidth="1" outlineLevel="1" collapsed="1"/>
    <col min="50" max="50" width="8" style="1" hidden="1" customWidth="1"/>
    <col min="51" max="51" width="8.42578125" style="1" hidden="1" customWidth="1"/>
    <col min="52" max="52" width="5.85546875" style="6" hidden="1" customWidth="1"/>
    <col min="53" max="53" width="17.140625" style="1" hidden="1" customWidth="1"/>
    <col min="54" max="54" width="17.140625" style="1" hidden="1" customWidth="1" collapsed="1"/>
    <col min="55" max="55" width="9" style="1" hidden="1" customWidth="1"/>
    <col min="56" max="56" width="45.140625" style="8" hidden="1" customWidth="1"/>
    <col min="57" max="57" width="10.42578125" style="1" hidden="1" customWidth="1"/>
    <col min="58" max="58" width="8.140625" style="8" hidden="1" customWidth="1"/>
    <col min="59" max="59" width="8" style="1" hidden="1" customWidth="1"/>
    <col min="60" max="60" width="8" style="5" hidden="1" customWidth="1"/>
    <col min="61" max="61" width="8.140625" style="8" hidden="1" customWidth="1"/>
    <col min="62" max="63" width="8" style="1" hidden="1" customWidth="1"/>
    <col min="64" max="64" width="7.140625" style="7" hidden="1" customWidth="1"/>
    <col min="65" max="67" width="8" style="1" hidden="1" customWidth="1"/>
    <col min="68" max="68" width="8.28515625" style="1" hidden="1" customWidth="1"/>
    <col min="69" max="69" width="8" style="5" hidden="1" customWidth="1"/>
    <col min="70" max="74" width="8" style="1" hidden="1" customWidth="1"/>
    <col min="75" max="76" width="8.140625" style="1" hidden="1" customWidth="1"/>
    <col min="77" max="77" width="8.140625" style="5" hidden="1" customWidth="1"/>
    <col min="78" max="79" width="8.140625" style="1" hidden="1" customWidth="1"/>
    <col min="80" max="80" width="8.140625" style="5" hidden="1" customWidth="1"/>
    <col min="81" max="81" width="8.140625" style="6" hidden="1" customWidth="1"/>
    <col min="82" max="82" width="8.140625" style="5" hidden="1" customWidth="1"/>
    <col min="83" max="83" width="11.140625" style="4" hidden="1" customWidth="1"/>
    <col min="84" max="92" width="8.140625" style="1" hidden="1" customWidth="1"/>
    <col min="93" max="93" width="7" style="1" hidden="1" customWidth="1"/>
    <col min="94" max="94" width="37" style="3" hidden="1" customWidth="1"/>
    <col min="95" max="95" width="11.140625" style="3" hidden="1" customWidth="1"/>
    <col min="96" max="96" width="23.85546875" style="3" hidden="1" customWidth="1"/>
    <col min="97" max="97" width="30.42578125" style="2" hidden="1" customWidth="1"/>
    <col min="98" max="98" width="8.7109375" style="1" hidden="1" customWidth="1"/>
    <col min="99" max="16384" width="8.140625" style="1" hidden="1"/>
  </cols>
  <sheetData>
    <row r="1" spans="1:97" s="204" customFormat="1" ht="30" customHeight="1" thickBo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23"/>
      <c r="N1" s="222"/>
      <c r="O1" s="221"/>
      <c r="P1" s="220"/>
      <c r="Q1" s="18"/>
      <c r="R1" s="18"/>
      <c r="S1" s="18"/>
      <c r="T1" s="50"/>
      <c r="U1" s="50"/>
      <c r="V1" s="49"/>
      <c r="W1" s="49"/>
      <c r="X1" s="91"/>
      <c r="Y1" s="211"/>
      <c r="Z1" s="211"/>
      <c r="AA1" s="211"/>
      <c r="AZ1" s="209"/>
      <c r="BD1" s="210"/>
      <c r="BF1" s="210"/>
      <c r="BH1" s="208"/>
      <c r="BI1" s="210"/>
      <c r="BL1" s="7"/>
      <c r="BQ1" s="208"/>
      <c r="BY1" s="208"/>
      <c r="CB1" s="208"/>
      <c r="CC1" s="209"/>
      <c r="CD1" s="208"/>
      <c r="CE1" s="207"/>
      <c r="CP1" s="206"/>
      <c r="CQ1" s="206"/>
      <c r="CR1" s="206"/>
      <c r="CS1" s="205"/>
    </row>
    <row r="2" spans="1:97" s="204" customFormat="1" ht="18" customHeight="1">
      <c r="A2" s="18"/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29"/>
      <c r="N2" s="230"/>
      <c r="O2" s="231"/>
      <c r="P2" s="232"/>
      <c r="Q2" s="241"/>
      <c r="R2" s="241"/>
      <c r="S2" s="241"/>
      <c r="T2" s="242"/>
      <c r="U2" s="242"/>
      <c r="V2" s="241"/>
      <c r="W2" s="243"/>
      <c r="X2" s="91"/>
      <c r="Y2" s="211"/>
      <c r="Z2" s="211"/>
      <c r="AA2" s="211"/>
      <c r="AZ2" s="209"/>
      <c r="BD2" s="210"/>
      <c r="BF2" s="210"/>
      <c r="BH2" s="208"/>
      <c r="BI2" s="210"/>
      <c r="BL2" s="7"/>
      <c r="BQ2" s="208"/>
      <c r="BY2" s="208"/>
      <c r="CB2" s="208"/>
      <c r="CC2" s="209"/>
      <c r="CD2" s="208"/>
      <c r="CE2" s="207"/>
      <c r="CP2" s="206"/>
      <c r="CQ2" s="206"/>
      <c r="CR2" s="206"/>
      <c r="CS2" s="205"/>
    </row>
    <row r="3" spans="1:97" s="24" customFormat="1" ht="30" customHeight="1">
      <c r="A3" s="18"/>
      <c r="B3" s="244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6"/>
      <c r="S3" s="246"/>
      <c r="T3" s="247"/>
      <c r="U3" s="247"/>
      <c r="V3" s="246"/>
      <c r="W3" s="248"/>
      <c r="X3" s="91"/>
      <c r="Y3" s="28"/>
      <c r="Z3" s="28"/>
      <c r="AA3" s="28"/>
      <c r="AZ3" s="27"/>
      <c r="BD3" s="44"/>
      <c r="BF3" s="44"/>
      <c r="BH3" s="202"/>
      <c r="BI3" s="44"/>
      <c r="BL3" s="7"/>
      <c r="BQ3" s="202"/>
      <c r="BY3" s="202"/>
      <c r="CB3" s="202"/>
      <c r="CC3" s="27"/>
      <c r="CD3" s="202"/>
      <c r="CE3" s="201"/>
      <c r="CP3" s="200"/>
      <c r="CQ3" s="200"/>
      <c r="CR3" s="200"/>
      <c r="CS3" s="199"/>
    </row>
    <row r="4" spans="1:97" s="13" customFormat="1" ht="18" customHeight="1">
      <c r="A4" s="18"/>
      <c r="B4" s="244"/>
      <c r="C4" s="447" t="s">
        <v>41</v>
      </c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276"/>
      <c r="X4" s="91"/>
      <c r="Y4" s="83"/>
      <c r="Z4" s="83"/>
      <c r="AA4" s="83"/>
      <c r="AZ4" s="182"/>
      <c r="BD4" s="183"/>
      <c r="BF4" s="183"/>
      <c r="BH4" s="181"/>
      <c r="BI4" s="183"/>
      <c r="BL4" s="7"/>
      <c r="BQ4" s="181"/>
      <c r="BY4" s="181"/>
      <c r="CB4" s="181"/>
      <c r="CC4" s="182"/>
      <c r="CD4" s="181"/>
      <c r="CE4" s="180"/>
      <c r="CP4" s="179"/>
      <c r="CQ4" s="179"/>
      <c r="CR4" s="179"/>
      <c r="CS4" s="178"/>
    </row>
    <row r="5" spans="1:97" s="13" customFormat="1" ht="18" customHeight="1">
      <c r="A5" s="18"/>
      <c r="B5" s="244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4"/>
      <c r="U5" s="234"/>
      <c r="V5" s="233"/>
      <c r="W5" s="248"/>
      <c r="X5" s="91"/>
      <c r="Y5" s="83"/>
      <c r="Z5" s="83"/>
      <c r="AA5" s="83"/>
      <c r="AZ5" s="182"/>
      <c r="BD5" s="183"/>
      <c r="BF5" s="183"/>
      <c r="BH5" s="181"/>
      <c r="BI5" s="183"/>
      <c r="BL5" s="7"/>
      <c r="BQ5" s="181"/>
      <c r="BY5" s="181"/>
      <c r="CB5" s="181"/>
      <c r="CC5" s="182"/>
      <c r="CD5" s="181"/>
      <c r="CE5" s="180"/>
      <c r="CP5" s="179"/>
      <c r="CQ5" s="179"/>
      <c r="CR5" s="179"/>
      <c r="CS5" s="178"/>
    </row>
    <row r="6" spans="1:97" s="13" customFormat="1" ht="18" customHeight="1">
      <c r="A6" s="18"/>
      <c r="B6" s="244"/>
      <c r="C6" s="448" t="s">
        <v>39</v>
      </c>
      <c r="D6" s="448"/>
      <c r="E6" s="448"/>
      <c r="F6" s="448"/>
      <c r="G6" s="331"/>
      <c r="H6" s="450" t="s">
        <v>31</v>
      </c>
      <c r="I6" s="451"/>
      <c r="J6" s="245"/>
      <c r="K6" s="245"/>
      <c r="L6" s="245"/>
      <c r="M6" s="249"/>
      <c r="N6" s="250"/>
      <c r="O6" s="250"/>
      <c r="P6" s="250"/>
      <c r="Q6" s="250"/>
      <c r="R6" s="250"/>
      <c r="S6" s="250"/>
      <c r="T6" s="251"/>
      <c r="U6" s="251"/>
      <c r="V6" s="250"/>
      <c r="W6" s="248"/>
      <c r="X6" s="91"/>
      <c r="Y6" s="83"/>
      <c r="Z6" s="83"/>
      <c r="AA6" s="83"/>
      <c r="AZ6" s="182"/>
      <c r="BD6" s="404"/>
      <c r="BE6" s="405"/>
      <c r="BF6" s="405"/>
      <c r="BH6" s="181"/>
      <c r="BI6" s="183"/>
      <c r="BL6" s="7"/>
      <c r="BQ6" s="181"/>
      <c r="BY6" s="181"/>
      <c r="CB6" s="181"/>
      <c r="CC6" s="182"/>
      <c r="CD6" s="181"/>
      <c r="CE6" s="180"/>
      <c r="CP6" s="179"/>
      <c r="CQ6" s="179"/>
      <c r="CR6" s="179"/>
      <c r="CS6" s="178"/>
    </row>
    <row r="7" spans="1:97" s="13" customFormat="1" ht="18" customHeight="1">
      <c r="A7" s="18"/>
      <c r="B7" s="244"/>
      <c r="C7" s="449"/>
      <c r="D7" s="449"/>
      <c r="E7" s="449"/>
      <c r="F7" s="449"/>
      <c r="G7" s="332"/>
      <c r="H7" s="452"/>
      <c r="I7" s="453"/>
      <c r="J7" s="245"/>
      <c r="K7" s="245"/>
      <c r="L7" s="245"/>
      <c r="M7" s="250"/>
      <c r="N7" s="250"/>
      <c r="O7" s="250"/>
      <c r="P7" s="250"/>
      <c r="Q7" s="250"/>
      <c r="R7" s="250"/>
      <c r="S7" s="250"/>
      <c r="T7" s="251"/>
      <c r="U7" s="251"/>
      <c r="V7" s="250"/>
      <c r="W7" s="248"/>
      <c r="X7" s="91"/>
      <c r="Y7" s="83"/>
      <c r="Z7" s="83"/>
      <c r="AA7" s="83"/>
      <c r="AZ7" s="182"/>
      <c r="BD7" s="183"/>
      <c r="BF7" s="183"/>
      <c r="BH7" s="181"/>
      <c r="BI7" s="183"/>
      <c r="BL7" s="7"/>
      <c r="BQ7" s="181"/>
      <c r="BY7" s="181"/>
      <c r="CB7" s="181"/>
      <c r="CC7" s="182"/>
      <c r="CD7" s="181"/>
      <c r="CE7" s="180"/>
      <c r="CP7" s="179"/>
      <c r="CQ7" s="179"/>
      <c r="CR7" s="179"/>
      <c r="CS7" s="178"/>
    </row>
    <row r="8" spans="1:97" s="13" customFormat="1" ht="3.95" customHeight="1">
      <c r="A8" s="18"/>
      <c r="B8" s="244"/>
      <c r="C8" s="277"/>
      <c r="D8" s="277"/>
      <c r="E8" s="277"/>
      <c r="F8" s="277"/>
      <c r="G8" s="333"/>
      <c r="H8" s="329"/>
      <c r="I8" s="329"/>
      <c r="J8" s="245"/>
      <c r="K8" s="245"/>
      <c r="L8" s="245"/>
      <c r="M8" s="250"/>
      <c r="N8" s="250"/>
      <c r="O8" s="250"/>
      <c r="P8" s="250"/>
      <c r="Q8" s="250"/>
      <c r="R8" s="250"/>
      <c r="S8" s="250"/>
      <c r="T8" s="251"/>
      <c r="U8" s="251"/>
      <c r="V8" s="250"/>
      <c r="W8" s="248"/>
      <c r="X8" s="91"/>
      <c r="Y8" s="83"/>
      <c r="Z8" s="83"/>
      <c r="AA8" s="83"/>
      <c r="AZ8" s="182"/>
      <c r="BD8" s="183"/>
      <c r="BF8" s="183"/>
      <c r="BH8" s="181"/>
      <c r="BI8" s="183"/>
      <c r="BL8" s="7"/>
      <c r="BQ8" s="181"/>
      <c r="BY8" s="181"/>
      <c r="CB8" s="181"/>
      <c r="CC8" s="182"/>
      <c r="CD8" s="181"/>
      <c r="CE8" s="180"/>
      <c r="CP8" s="179"/>
      <c r="CQ8" s="179"/>
      <c r="CR8" s="179"/>
      <c r="CS8" s="178"/>
    </row>
    <row r="9" spans="1:97" s="13" customFormat="1" ht="32.1" customHeight="1">
      <c r="A9" s="18"/>
      <c r="B9" s="244"/>
      <c r="C9" s="454" t="s">
        <v>38</v>
      </c>
      <c r="D9" s="454"/>
      <c r="E9" s="454"/>
      <c r="F9" s="278" t="str">
        <f>IF(H7="","",H7)</f>
        <v/>
      </c>
      <c r="G9" s="334"/>
      <c r="H9" s="455"/>
      <c r="I9" s="456"/>
      <c r="J9" s="245"/>
      <c r="K9" s="245"/>
      <c r="L9" s="245"/>
      <c r="M9" s="457" t="str">
        <f>IF(I16="","","           Amount to use or sell")</f>
        <v/>
      </c>
      <c r="N9" s="457"/>
      <c r="O9" s="457"/>
      <c r="P9" s="457"/>
      <c r="Q9" s="457"/>
      <c r="R9" s="457"/>
      <c r="S9" s="457"/>
      <c r="T9" s="457"/>
      <c r="U9" s="457"/>
      <c r="V9" s="457"/>
      <c r="W9" s="248"/>
      <c r="X9" s="91"/>
      <c r="Y9" s="83"/>
      <c r="Z9" s="83"/>
      <c r="AA9" s="83"/>
      <c r="AZ9" s="182"/>
      <c r="BD9" s="183"/>
      <c r="BF9" s="183"/>
      <c r="BH9" s="181"/>
      <c r="BI9" s="183"/>
      <c r="BL9" s="7"/>
      <c r="BQ9" s="181"/>
      <c r="BY9" s="181"/>
      <c r="CB9" s="181"/>
      <c r="CC9" s="182"/>
      <c r="CD9" s="181"/>
      <c r="CE9" s="180"/>
      <c r="CP9" s="179"/>
      <c r="CQ9" s="179"/>
      <c r="CR9" s="179"/>
      <c r="CS9" s="178"/>
    </row>
    <row r="10" spans="1:97" s="13" customFormat="1" ht="3.95" customHeight="1">
      <c r="A10" s="18"/>
      <c r="B10" s="244"/>
      <c r="C10" s="277"/>
      <c r="D10" s="277"/>
      <c r="E10" s="277"/>
      <c r="F10" s="277"/>
      <c r="G10" s="333"/>
      <c r="H10" s="329"/>
      <c r="I10" s="329"/>
      <c r="J10" s="245"/>
      <c r="K10" s="245"/>
      <c r="L10" s="245"/>
      <c r="M10" s="458" t="str">
        <f>IF(I16="","",S23)</f>
        <v/>
      </c>
      <c r="N10" s="459"/>
      <c r="O10" s="459"/>
      <c r="P10" s="459"/>
      <c r="Q10" s="459"/>
      <c r="R10" s="459"/>
      <c r="S10" s="459"/>
      <c r="T10" s="459"/>
      <c r="U10" s="459"/>
      <c r="V10" s="460" t="str">
        <f>IF(I16="",""," Day(s) of Leave")</f>
        <v/>
      </c>
      <c r="W10" s="248"/>
      <c r="X10" s="91"/>
      <c r="Y10" s="83"/>
      <c r="Z10" s="83"/>
      <c r="AA10" s="83"/>
      <c r="AZ10" s="182"/>
      <c r="BD10" s="183"/>
      <c r="BF10" s="183"/>
      <c r="BH10" s="181"/>
      <c r="BI10" s="183"/>
      <c r="BL10" s="7"/>
      <c r="BQ10" s="181"/>
      <c r="BY10" s="181"/>
      <c r="CB10" s="181"/>
      <c r="CC10" s="182"/>
      <c r="CD10" s="181"/>
      <c r="CE10" s="180"/>
      <c r="CP10" s="179"/>
      <c r="CQ10" s="179"/>
      <c r="CR10" s="179"/>
      <c r="CS10" s="178"/>
    </row>
    <row r="11" spans="1:97" s="13" customFormat="1" ht="18" customHeight="1">
      <c r="A11" s="18"/>
      <c r="B11" s="244"/>
      <c r="C11" s="461" t="s">
        <v>37</v>
      </c>
      <c r="D11" s="461"/>
      <c r="E11" s="461"/>
      <c r="F11" s="461"/>
      <c r="G11" s="335"/>
      <c r="H11" s="462"/>
      <c r="I11" s="463"/>
      <c r="J11" s="245"/>
      <c r="K11" s="245"/>
      <c r="L11" s="245"/>
      <c r="M11" s="459"/>
      <c r="N11" s="459"/>
      <c r="O11" s="459"/>
      <c r="P11" s="459"/>
      <c r="Q11" s="459"/>
      <c r="R11" s="459"/>
      <c r="S11" s="459"/>
      <c r="T11" s="459"/>
      <c r="U11" s="459"/>
      <c r="V11" s="460"/>
      <c r="W11" s="248"/>
      <c r="X11" s="91"/>
      <c r="Y11" s="83"/>
      <c r="Z11" s="83"/>
      <c r="AA11" s="83"/>
      <c r="AZ11" s="182"/>
      <c r="BD11" s="183" t="s">
        <v>36</v>
      </c>
      <c r="BE11" s="180">
        <f>H7</f>
        <v>0</v>
      </c>
      <c r="BF11" s="189" t="s">
        <v>35</v>
      </c>
      <c r="BH11" s="181"/>
      <c r="BI11" s="183"/>
      <c r="BL11" s="7"/>
      <c r="BQ11" s="181"/>
      <c r="BY11" s="181"/>
      <c r="CB11" s="181"/>
      <c r="CC11" s="182"/>
      <c r="CD11" s="181"/>
      <c r="CE11" s="180"/>
      <c r="CP11" s="179"/>
      <c r="CQ11" s="179"/>
      <c r="CR11" s="179"/>
      <c r="CS11" s="178"/>
    </row>
    <row r="12" spans="1:97" s="13" customFormat="1" ht="18" customHeight="1">
      <c r="A12" s="18"/>
      <c r="B12" s="244"/>
      <c r="C12" s="466" t="s">
        <v>34</v>
      </c>
      <c r="D12" s="466"/>
      <c r="E12" s="466"/>
      <c r="F12" s="279" t="str">
        <f>F9</f>
        <v/>
      </c>
      <c r="G12" s="336"/>
      <c r="H12" s="464"/>
      <c r="I12" s="465"/>
      <c r="J12" s="245"/>
      <c r="K12" s="245"/>
      <c r="L12" s="245"/>
      <c r="M12" s="459"/>
      <c r="N12" s="459"/>
      <c r="O12" s="459"/>
      <c r="P12" s="459"/>
      <c r="Q12" s="459"/>
      <c r="R12" s="459"/>
      <c r="S12" s="459"/>
      <c r="T12" s="459"/>
      <c r="U12" s="459"/>
      <c r="V12" s="460"/>
      <c r="W12" s="248"/>
      <c r="X12" s="91"/>
      <c r="Y12" s="83"/>
      <c r="Z12" s="83"/>
      <c r="AA12" s="83"/>
      <c r="AC12" s="13" t="str">
        <f>IF(H22="","",OR(WEEKDAY(H23)={1,6,7}))</f>
        <v/>
      </c>
      <c r="AE12" s="187" t="str">
        <f>IF(H22="","",S23-H22)</f>
        <v/>
      </c>
      <c r="AZ12" s="182"/>
      <c r="BD12" s="183"/>
      <c r="BF12" s="183"/>
      <c r="BH12" s="181"/>
      <c r="BI12" s="183"/>
      <c r="BL12" s="7"/>
      <c r="BQ12" s="181"/>
      <c r="BY12" s="181"/>
      <c r="CB12" s="181"/>
      <c r="CC12" s="182"/>
      <c r="CD12" s="181"/>
      <c r="CE12" s="180"/>
      <c r="CP12" s="179"/>
      <c r="CQ12" s="179"/>
      <c r="CR12" s="179"/>
      <c r="CS12" s="178"/>
    </row>
    <row r="13" spans="1:97" s="13" customFormat="1" ht="8.25" customHeight="1">
      <c r="A13" s="18"/>
      <c r="B13" s="244"/>
      <c r="C13" s="438"/>
      <c r="D13" s="438"/>
      <c r="E13" s="438"/>
      <c r="F13" s="438"/>
      <c r="G13" s="337"/>
      <c r="H13" s="245"/>
      <c r="I13" s="245"/>
      <c r="J13" s="245"/>
      <c r="K13" s="245"/>
      <c r="L13" s="245"/>
      <c r="M13" s="459"/>
      <c r="N13" s="459"/>
      <c r="O13" s="459"/>
      <c r="P13" s="459"/>
      <c r="Q13" s="459"/>
      <c r="R13" s="459"/>
      <c r="S13" s="459"/>
      <c r="T13" s="459"/>
      <c r="U13" s="459"/>
      <c r="V13" s="460"/>
      <c r="W13" s="248"/>
      <c r="X13" s="91"/>
      <c r="Y13" s="83"/>
      <c r="Z13" s="83"/>
      <c r="AA13" s="83"/>
      <c r="AZ13" s="182"/>
      <c r="BD13" s="183"/>
      <c r="BF13" s="183"/>
      <c r="BH13" s="181"/>
      <c r="BI13" s="183"/>
      <c r="BL13" s="7"/>
      <c r="BQ13" s="181"/>
      <c r="BY13" s="181"/>
      <c r="CB13" s="181"/>
      <c r="CC13" s="182"/>
      <c r="CD13" s="181"/>
      <c r="CE13" s="180"/>
      <c r="CP13" s="179"/>
      <c r="CQ13" s="179"/>
      <c r="CR13" s="179"/>
      <c r="CS13" s="178"/>
    </row>
    <row r="14" spans="1:97" s="13" customFormat="1" ht="18" customHeight="1">
      <c r="A14" s="18"/>
      <c r="B14" s="244"/>
      <c r="C14" s="437" t="s">
        <v>33</v>
      </c>
      <c r="D14" s="437"/>
      <c r="E14" s="437"/>
      <c r="F14" s="437"/>
      <c r="G14" s="338"/>
      <c r="H14" s="280" t="s">
        <v>32</v>
      </c>
      <c r="I14" s="281" t="s">
        <v>31</v>
      </c>
      <c r="J14" s="245"/>
      <c r="K14" s="245"/>
      <c r="L14" s="245"/>
      <c r="M14" s="245"/>
      <c r="N14" s="245"/>
      <c r="O14" s="245"/>
      <c r="P14" s="245"/>
      <c r="Q14" s="245"/>
      <c r="R14" s="246"/>
      <c r="S14" s="246"/>
      <c r="T14" s="247"/>
      <c r="U14" s="247"/>
      <c r="V14" s="246"/>
      <c r="W14" s="248"/>
      <c r="X14" s="91"/>
      <c r="Y14" s="83"/>
      <c r="Z14" s="83"/>
      <c r="AA14" s="83"/>
      <c r="AC14" s="13" t="str">
        <f>IF(H22="","",OR(WEEKDAY(AK26)={1,6,7}))</f>
        <v/>
      </c>
      <c r="AZ14" s="182"/>
      <c r="BD14" s="183"/>
      <c r="BF14" s="183"/>
      <c r="BH14" s="181"/>
      <c r="BI14" s="183"/>
      <c r="BL14" s="7"/>
      <c r="BQ14" s="181"/>
      <c r="BY14" s="181"/>
      <c r="CB14" s="181"/>
      <c r="CC14" s="182"/>
      <c r="CD14" s="181"/>
      <c r="CE14" s="180"/>
      <c r="CP14" s="179"/>
      <c r="CQ14" s="179"/>
      <c r="CR14" s="179"/>
      <c r="CS14" s="178"/>
    </row>
    <row r="15" spans="1:97" s="13" customFormat="1" ht="3.95" customHeight="1">
      <c r="A15" s="18"/>
      <c r="B15" s="244"/>
      <c r="C15" s="438"/>
      <c r="D15" s="438"/>
      <c r="E15" s="438"/>
      <c r="F15" s="438"/>
      <c r="G15" s="339"/>
      <c r="H15" s="325"/>
      <c r="I15" s="326"/>
      <c r="J15" s="245"/>
      <c r="K15" s="245"/>
      <c r="L15" s="245"/>
      <c r="M15" s="245"/>
      <c r="N15" s="245"/>
      <c r="O15" s="245"/>
      <c r="P15" s="245"/>
      <c r="Q15" s="245"/>
      <c r="R15" s="246"/>
      <c r="S15" s="246"/>
      <c r="T15" s="247"/>
      <c r="U15" s="247"/>
      <c r="V15" s="246"/>
      <c r="W15" s="248"/>
      <c r="X15" s="91"/>
      <c r="Y15" s="83"/>
      <c r="Z15" s="83"/>
      <c r="AA15" s="83"/>
      <c r="AZ15" s="182"/>
      <c r="BD15" s="183"/>
      <c r="BF15" s="183"/>
      <c r="BH15" s="181"/>
      <c r="BI15" s="183"/>
      <c r="BL15" s="7"/>
      <c r="BQ15" s="181"/>
      <c r="BY15" s="181"/>
      <c r="CB15" s="181"/>
      <c r="CC15" s="182"/>
      <c r="CD15" s="181"/>
      <c r="CE15" s="180"/>
      <c r="CP15" s="179"/>
      <c r="CQ15" s="179"/>
      <c r="CR15" s="179"/>
      <c r="CS15" s="178"/>
    </row>
    <row r="16" spans="1:97" s="13" customFormat="1" ht="18" customHeight="1">
      <c r="A16" s="18"/>
      <c r="B16" s="244"/>
      <c r="C16" s="439"/>
      <c r="D16" s="439"/>
      <c r="E16" s="439"/>
      <c r="F16" s="439"/>
      <c r="G16" s="340"/>
      <c r="H16" s="327"/>
      <c r="I16" s="328"/>
      <c r="J16" s="245"/>
      <c r="K16" s="245"/>
      <c r="L16" s="245"/>
      <c r="M16" s="440"/>
      <c r="N16" s="440"/>
      <c r="O16" s="440"/>
      <c r="P16" s="440"/>
      <c r="Q16" s="440"/>
      <c r="R16" s="440"/>
      <c r="S16" s="440"/>
      <c r="T16" s="440"/>
      <c r="U16" s="440"/>
      <c r="V16" s="246"/>
      <c r="W16" s="248"/>
      <c r="X16" s="91"/>
      <c r="Y16" s="83"/>
      <c r="Z16" s="83"/>
      <c r="AA16" s="83"/>
      <c r="AZ16" s="182"/>
      <c r="BD16" s="183"/>
      <c r="BF16" s="183"/>
      <c r="BH16" s="181"/>
      <c r="BI16" s="183"/>
      <c r="BL16" s="7"/>
      <c r="BQ16" s="181"/>
      <c r="BY16" s="181"/>
      <c r="CB16" s="181"/>
      <c r="CC16" s="182"/>
      <c r="CD16" s="181"/>
      <c r="CE16" s="180"/>
      <c r="CP16" s="179"/>
      <c r="CQ16" s="179"/>
      <c r="CR16" s="179"/>
      <c r="CS16" s="178"/>
    </row>
    <row r="17" spans="2:99" ht="3.95" customHeight="1">
      <c r="B17" s="244"/>
      <c r="C17" s="245"/>
      <c r="D17" s="245"/>
      <c r="E17" s="245"/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6"/>
      <c r="S17" s="246"/>
      <c r="T17" s="247"/>
      <c r="U17" s="247"/>
      <c r="V17" s="246"/>
      <c r="W17" s="248"/>
      <c r="X17" s="91"/>
      <c r="Y17" s="38"/>
      <c r="Z17" s="38"/>
      <c r="AA17" s="38"/>
    </row>
    <row r="18" spans="2:99" ht="18" customHeight="1">
      <c r="B18" s="252"/>
      <c r="C18" s="441"/>
      <c r="D18" s="441"/>
      <c r="E18" s="441"/>
      <c r="F18" s="441"/>
      <c r="G18" s="253"/>
      <c r="H18" s="246"/>
      <c r="I18" s="246"/>
      <c r="J18" s="246"/>
      <c r="K18" s="246"/>
      <c r="L18" s="246"/>
      <c r="M18" s="442"/>
      <c r="N18" s="442"/>
      <c r="O18" s="442"/>
      <c r="P18" s="442"/>
      <c r="Q18" s="442"/>
      <c r="R18" s="442"/>
      <c r="S18" s="442"/>
      <c r="T18" s="442"/>
      <c r="U18" s="442"/>
      <c r="V18" s="246"/>
      <c r="W18" s="248"/>
      <c r="X18" s="164"/>
      <c r="Y18" s="172"/>
      <c r="Z18" s="172"/>
      <c r="AA18" s="172"/>
      <c r="AB18" s="167"/>
      <c r="AC18" s="171"/>
      <c r="AD18" s="171"/>
      <c r="AE18" s="171"/>
      <c r="AF18" s="171"/>
      <c r="AG18" s="170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7"/>
      <c r="AT18" s="167"/>
      <c r="AU18" s="168"/>
      <c r="AV18" s="167"/>
      <c r="AW18" s="167"/>
    </row>
    <row r="19" spans="2:99" ht="18" customHeight="1">
      <c r="B19" s="252"/>
      <c r="C19" s="443" t="s">
        <v>42</v>
      </c>
      <c r="D19" s="444"/>
      <c r="E19" s="444"/>
      <c r="F19" s="444"/>
      <c r="G19" s="444"/>
      <c r="H19" s="444"/>
      <c r="I19" s="444"/>
      <c r="J19" s="445"/>
      <c r="K19" s="254"/>
      <c r="L19" s="254"/>
      <c r="M19" s="446" t="s">
        <v>40</v>
      </c>
      <c r="N19" s="446"/>
      <c r="O19" s="446"/>
      <c r="P19" s="446"/>
      <c r="Q19" s="446"/>
      <c r="R19" s="446"/>
      <c r="S19" s="446"/>
      <c r="T19" s="446"/>
      <c r="U19" s="446"/>
      <c r="V19" s="446"/>
      <c r="W19" s="282"/>
      <c r="X19" s="164"/>
      <c r="Y19" s="163"/>
      <c r="Z19" s="163"/>
      <c r="AA19" s="163"/>
      <c r="AB19" s="13"/>
      <c r="AC19" s="129"/>
      <c r="AD19" s="129"/>
      <c r="AE19" s="129"/>
      <c r="AF19" s="129"/>
      <c r="AG19" s="162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3"/>
      <c r="AT19" s="13"/>
      <c r="AU19" s="160"/>
      <c r="AV19" s="13"/>
      <c r="AW19" s="13"/>
      <c r="CE19" s="4">
        <v>44044</v>
      </c>
    </row>
    <row r="20" spans="2:99" ht="18" customHeight="1">
      <c r="B20" s="252"/>
      <c r="C20" s="257"/>
      <c r="D20" s="258"/>
      <c r="E20" s="258"/>
      <c r="F20" s="258"/>
      <c r="G20" s="258"/>
      <c r="H20" s="258"/>
      <c r="I20" s="258"/>
      <c r="J20" s="259"/>
      <c r="K20" s="249"/>
      <c r="L20" s="249"/>
      <c r="M20" s="283" t="s">
        <v>30</v>
      </c>
      <c r="N20" s="283"/>
      <c r="O20" s="284" t="s">
        <v>29</v>
      </c>
      <c r="P20" s="285"/>
      <c r="Q20" s="286"/>
      <c r="R20" s="286"/>
      <c r="S20" s="287" t="s">
        <v>28</v>
      </c>
      <c r="T20" s="288"/>
      <c r="U20" s="288"/>
      <c r="V20" s="288"/>
      <c r="W20" s="289"/>
      <c r="X20" s="150"/>
      <c r="Y20" s="149"/>
      <c r="Z20" s="149"/>
      <c r="AA20" s="149"/>
      <c r="AB20" s="381"/>
      <c r="AC20" s="381"/>
      <c r="AD20" s="381"/>
      <c r="AE20" s="381"/>
      <c r="AF20" s="381"/>
      <c r="AG20" s="381"/>
      <c r="AH20" s="381"/>
      <c r="AI20" s="381"/>
      <c r="AJ20" s="381"/>
      <c r="AK20" s="43"/>
      <c r="AL20" s="43"/>
      <c r="AM20" s="43"/>
      <c r="AN20" s="43"/>
      <c r="AO20" s="43"/>
      <c r="AP20" s="43"/>
      <c r="AQ20" s="43"/>
      <c r="AR20" s="43"/>
      <c r="AS20" s="56"/>
      <c r="AU20" s="24"/>
      <c r="AV20" s="24"/>
      <c r="AW20" s="24"/>
      <c r="AX20" s="24"/>
      <c r="AY20" s="24"/>
      <c r="AZ20" s="27"/>
      <c r="BA20" s="24"/>
      <c r="BB20" s="24"/>
      <c r="CE20" s="4">
        <v>44075</v>
      </c>
    </row>
    <row r="21" spans="2:99" ht="18" customHeight="1">
      <c r="B21" s="252"/>
      <c r="C21" s="429" t="s">
        <v>27</v>
      </c>
      <c r="D21" s="430"/>
      <c r="E21" s="430"/>
      <c r="F21" s="430"/>
      <c r="G21" s="260"/>
      <c r="H21" s="323"/>
      <c r="I21" s="260"/>
      <c r="J21" s="261"/>
      <c r="K21" s="249"/>
      <c r="L21" s="249"/>
      <c r="M21" s="290" t="str">
        <f t="shared" ref="M21:M69" si="0">BP21</f>
        <v/>
      </c>
      <c r="N21" s="291"/>
      <c r="O21" s="292" t="str">
        <f>IF(H9="","",H9)</f>
        <v/>
      </c>
      <c r="P21" s="344" t="str">
        <f>IF(O21="","","1")</f>
        <v/>
      </c>
      <c r="Q21" s="293" t="str">
        <f t="shared" ref="Q21:Q69" si="1">IF(O21="","",BY21)</f>
        <v/>
      </c>
      <c r="R21" s="294" t="str">
        <f t="shared" ref="R21:R69" si="2">Q21</f>
        <v/>
      </c>
      <c r="S21" s="295" t="str">
        <f>IF(O71=0,"",O71)</f>
        <v/>
      </c>
      <c r="T21" s="436" t="str">
        <f>IF(H9="",""," &lt;")</f>
        <v/>
      </c>
      <c r="U21" s="436"/>
      <c r="V21" s="296" t="str">
        <f>IF(H9="","","Total Leave Calculated")</f>
        <v/>
      </c>
      <c r="W21" s="297"/>
      <c r="X21" s="91" t="str">
        <f t="shared" ref="X21:X69" si="3">IF(O21="","",2)</f>
        <v/>
      </c>
      <c r="Y21" s="85"/>
      <c r="Z21" s="85"/>
      <c r="AA21" s="85"/>
      <c r="AB21" s="43"/>
      <c r="AC21" s="358"/>
      <c r="AD21" s="358"/>
      <c r="AE21" s="358"/>
      <c r="AF21" s="358"/>
      <c r="AG21" s="358"/>
      <c r="AH21" s="358"/>
      <c r="AI21" s="358"/>
      <c r="AJ21" s="112"/>
      <c r="AK21" s="385"/>
      <c r="AL21" s="385"/>
      <c r="AM21" s="385"/>
      <c r="AN21" s="385"/>
      <c r="AO21" s="385"/>
      <c r="AP21" s="385"/>
      <c r="AQ21" s="385"/>
      <c r="AR21" s="43"/>
      <c r="AS21" s="100"/>
      <c r="AU21" s="141"/>
      <c r="BB21" s="43"/>
      <c r="BC21" s="43"/>
      <c r="BD21" s="47">
        <f>AU47+1</f>
        <v>1</v>
      </c>
      <c r="BE21" s="43" t="s">
        <v>26</v>
      </c>
      <c r="BF21" s="47">
        <f>WORKDAY(BD40,1,)</f>
        <v>23</v>
      </c>
      <c r="BG21" s="43">
        <v>1</v>
      </c>
      <c r="BH21" s="145">
        <f>AU50</f>
        <v>0</v>
      </c>
      <c r="BI21" s="47">
        <f>WORKDAY(BF41,1)</f>
        <v>52</v>
      </c>
      <c r="BJ21" s="43">
        <v>1</v>
      </c>
      <c r="BK21" s="43"/>
      <c r="BL21" s="144"/>
      <c r="BN21" s="22"/>
      <c r="BO21" s="23"/>
      <c r="BP21" s="22" t="str">
        <f>IF(H7="","",BN43)</f>
        <v/>
      </c>
      <c r="BQ21" s="5">
        <f>IF(BO43="","",BO43)</f>
        <v>68</v>
      </c>
      <c r="BS21" s="1" t="s">
        <v>25</v>
      </c>
      <c r="BT21" s="23">
        <f>BQ92</f>
        <v>68</v>
      </c>
      <c r="BY21" s="5">
        <v>2</v>
      </c>
      <c r="CA21" s="22">
        <f>BN44</f>
        <v>0</v>
      </c>
      <c r="CB21" s="5">
        <f>BN45</f>
        <v>0</v>
      </c>
      <c r="CC21" s="6">
        <v>1</v>
      </c>
      <c r="CD21" s="5" t="str">
        <f>IF(CH21=0,"",IF(CH21&lt;=6,"0.5",IF(CH21&lt;=12,1,IF(CH21&lt;=18,1.5,IF(CH21&lt;=24,2,IF(CH21&lt;=31,2.5))))))</f>
        <v/>
      </c>
      <c r="CE21" s="4">
        <v>44105</v>
      </c>
      <c r="CF21" s="23"/>
      <c r="CH21" s="1">
        <f>BM44</f>
        <v>0</v>
      </c>
      <c r="CK21" s="1" t="s">
        <v>24</v>
      </c>
      <c r="CO21" s="98"/>
      <c r="CP21" s="20"/>
      <c r="CQ21" s="20"/>
      <c r="CR21" s="20"/>
      <c r="CS21" s="21"/>
    </row>
    <row r="22" spans="2:99" ht="18" customHeight="1">
      <c r="B22" s="252"/>
      <c r="C22" s="429" t="s">
        <v>23</v>
      </c>
      <c r="D22" s="430"/>
      <c r="E22" s="430"/>
      <c r="F22" s="430"/>
      <c r="G22" s="260"/>
      <c r="H22" s="324"/>
      <c r="I22" s="260"/>
      <c r="J22" s="261"/>
      <c r="K22" s="249"/>
      <c r="L22" s="249"/>
      <c r="M22" s="290" t="str">
        <f t="shared" si="0"/>
        <v/>
      </c>
      <c r="N22" s="291"/>
      <c r="O22" s="292" t="str">
        <f t="shared" ref="O22:O69" si="4">BQ22</f>
        <v/>
      </c>
      <c r="P22" s="344" t="str">
        <f t="shared" ref="P22:P69" si="5">IF(O22="","",".")</f>
        <v/>
      </c>
      <c r="Q22" s="293" t="str">
        <f t="shared" si="1"/>
        <v/>
      </c>
      <c r="R22" s="293" t="str">
        <f t="shared" si="2"/>
        <v/>
      </c>
      <c r="S22" s="298" t="str">
        <f>IF(H9="","",H11)</f>
        <v/>
      </c>
      <c r="T22" s="433" t="str">
        <f>IF(H9="","","&lt;")</f>
        <v/>
      </c>
      <c r="U22" s="433"/>
      <c r="V22" s="299" t="str">
        <f>IF(H9="","","Leave that has been charged since the LES for")</f>
        <v/>
      </c>
      <c r="W22" s="300" t="str">
        <f>IF(H9="","",H7)</f>
        <v/>
      </c>
      <c r="X22" s="91" t="str">
        <f t="shared" si="3"/>
        <v/>
      </c>
      <c r="Y22" s="85"/>
      <c r="Z22" s="85"/>
      <c r="AA22" s="85"/>
      <c r="AB22" s="43"/>
      <c r="AC22" s="90"/>
      <c r="AD22" s="90"/>
      <c r="AE22" s="90"/>
      <c r="AF22" s="90"/>
      <c r="AG22" s="90"/>
      <c r="AH22" s="90"/>
      <c r="AI22" s="90"/>
      <c r="AJ22" s="109"/>
      <c r="AK22" s="90"/>
      <c r="AL22" s="90"/>
      <c r="AM22" s="90"/>
      <c r="AN22" s="90"/>
      <c r="AO22" s="90"/>
      <c r="AP22" s="90"/>
      <c r="AQ22" s="90"/>
      <c r="AR22" s="43"/>
      <c r="AS22" s="56"/>
      <c r="AU22" s="141"/>
      <c r="BB22" s="24"/>
      <c r="BD22" s="47">
        <f t="shared" ref="BD22:BD40" si="6">BD21+1</f>
        <v>2</v>
      </c>
      <c r="BE22" s="1" t="s">
        <v>22</v>
      </c>
      <c r="BF22" s="47">
        <f t="shared" ref="BF22:BF41" si="7">WORKDAY(BF21,1)</f>
        <v>24</v>
      </c>
      <c r="BG22" s="1">
        <v>2</v>
      </c>
      <c r="BH22" s="5">
        <f t="shared" ref="BH22:BH74" si="8">BH21</f>
        <v>0</v>
      </c>
      <c r="BI22" s="47" t="str">
        <f t="shared" ref="BI22:BI74" si="9">IF(BJ22&gt;BH22,"",BI21+1)</f>
        <v/>
      </c>
      <c r="BJ22" s="1">
        <v>2</v>
      </c>
      <c r="BL22" s="7">
        <f>I16</f>
        <v>0</v>
      </c>
      <c r="BM22" s="1">
        <v>1902</v>
      </c>
      <c r="BN22" s="22"/>
      <c r="BO22" s="23"/>
      <c r="BP22" s="22" t="str">
        <f t="shared" ref="BP22:BP69" si="10">IF(CB21&lt;CC21,"",EDATE(BP21,1))</f>
        <v/>
      </c>
      <c r="BQ22" s="5" t="str">
        <f t="shared" ref="BQ22:BQ69" si="11">IF(BP22="","",IF(BP22=CA22,CD22,2.5))</f>
        <v/>
      </c>
      <c r="BY22" s="5">
        <v>4</v>
      </c>
      <c r="CA22" s="22">
        <f t="shared" ref="CA22:CB37" si="12">CA21</f>
        <v>0</v>
      </c>
      <c r="CB22" s="5">
        <f t="shared" si="12"/>
        <v>0</v>
      </c>
      <c r="CC22" s="6">
        <v>2</v>
      </c>
      <c r="CD22" s="5" t="str">
        <f t="shared" ref="CD22:CD69" si="13">CD21</f>
        <v/>
      </c>
      <c r="CE22" s="4">
        <v>44136</v>
      </c>
      <c r="CF22" s="23"/>
      <c r="CO22" s="98"/>
      <c r="CP22" s="20"/>
      <c r="CQ22" s="20"/>
      <c r="CR22" s="20">
        <f>J30</f>
        <v>0</v>
      </c>
      <c r="CS22" s="21">
        <v>43469</v>
      </c>
      <c r="CT22" s="19">
        <f t="shared" ref="CT22:CT85" si="14">IF(CR22=CS22,2,0)</f>
        <v>0</v>
      </c>
    </row>
    <row r="23" spans="2:99" ht="18" customHeight="1">
      <c r="B23" s="252"/>
      <c r="C23" s="429" t="str">
        <f>IF(H23="","","Based off of the calculations, your member would start Terminal on:")</f>
        <v/>
      </c>
      <c r="D23" s="430"/>
      <c r="E23" s="430"/>
      <c r="F23" s="430"/>
      <c r="G23" s="260"/>
      <c r="H23" s="431" t="str">
        <f>IF(H22="","",H21-H22+1)</f>
        <v/>
      </c>
      <c r="I23" s="431"/>
      <c r="J23" s="432"/>
      <c r="K23" s="249"/>
      <c r="L23" s="249"/>
      <c r="M23" s="290" t="str">
        <f t="shared" si="0"/>
        <v/>
      </c>
      <c r="N23" s="291"/>
      <c r="O23" s="292" t="str">
        <f t="shared" si="4"/>
        <v/>
      </c>
      <c r="P23" s="344" t="str">
        <f t="shared" si="5"/>
        <v/>
      </c>
      <c r="Q23" s="293" t="str">
        <f t="shared" si="1"/>
        <v/>
      </c>
      <c r="R23" s="294" t="str">
        <f t="shared" si="2"/>
        <v/>
      </c>
      <c r="S23" s="301" t="str">
        <f>IF(I16="","",S21-S22)</f>
        <v/>
      </c>
      <c r="T23" s="433" t="str">
        <f>IF(I16="","","&lt;")</f>
        <v/>
      </c>
      <c r="U23" s="433"/>
      <c r="V23" s="434" t="str">
        <f>IF(I16="","","Total amount of leave to use on Terminal or sell")</f>
        <v/>
      </c>
      <c r="W23" s="435"/>
      <c r="X23" s="91" t="str">
        <f t="shared" si="3"/>
        <v/>
      </c>
      <c r="Y23" s="85"/>
      <c r="Z23" s="85"/>
      <c r="AA23" s="85"/>
      <c r="AB23" s="43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43"/>
      <c r="AS23" s="56"/>
      <c r="BB23" s="138"/>
      <c r="BD23" s="47">
        <f t="shared" si="6"/>
        <v>3</v>
      </c>
      <c r="BE23" s="43" t="s">
        <v>21</v>
      </c>
      <c r="BF23" s="47">
        <f t="shared" si="7"/>
        <v>25</v>
      </c>
      <c r="BG23" s="43">
        <v>3</v>
      </c>
      <c r="BH23" s="5">
        <f t="shared" si="8"/>
        <v>0</v>
      </c>
      <c r="BI23" s="47" t="str">
        <f t="shared" si="9"/>
        <v/>
      </c>
      <c r="BJ23" s="1">
        <v>3</v>
      </c>
      <c r="BL23" s="7">
        <f t="shared" ref="BL23:BL86" si="15">BL22</f>
        <v>0</v>
      </c>
      <c r="BN23" s="22"/>
      <c r="BO23" s="23"/>
      <c r="BP23" s="22" t="str">
        <f t="shared" si="10"/>
        <v/>
      </c>
      <c r="BQ23" s="5" t="str">
        <f t="shared" si="11"/>
        <v/>
      </c>
      <c r="BY23" s="5">
        <v>6</v>
      </c>
      <c r="CA23" s="22">
        <f t="shared" si="12"/>
        <v>0</v>
      </c>
      <c r="CB23" s="5">
        <f t="shared" si="12"/>
        <v>0</v>
      </c>
      <c r="CC23" s="6">
        <v>3</v>
      </c>
      <c r="CD23" s="5" t="str">
        <f t="shared" si="13"/>
        <v/>
      </c>
      <c r="CE23" s="4">
        <v>44166</v>
      </c>
      <c r="CF23" s="23"/>
      <c r="CO23" s="98"/>
      <c r="CP23" s="20"/>
      <c r="CQ23" s="20"/>
      <c r="CR23" s="20">
        <f t="shared" ref="CR23:CR86" si="16">CR22</f>
        <v>0</v>
      </c>
      <c r="CS23" s="21">
        <v>43476</v>
      </c>
      <c r="CT23" s="19">
        <f t="shared" si="14"/>
        <v>0</v>
      </c>
    </row>
    <row r="24" spans="2:99" ht="18" customHeight="1">
      <c r="B24" s="252"/>
      <c r="C24" s="429" t="str">
        <f>IF(H24="","","Amount of leave member would sell:")</f>
        <v/>
      </c>
      <c r="D24" s="430"/>
      <c r="E24" s="430"/>
      <c r="F24" s="430"/>
      <c r="G24" s="260"/>
      <c r="H24" s="330" t="str">
        <f>IF(AE12=0,"",AE12)</f>
        <v/>
      </c>
      <c r="I24" s="260"/>
      <c r="J24" s="261"/>
      <c r="K24" s="249"/>
      <c r="L24" s="249"/>
      <c r="M24" s="290" t="str">
        <f t="shared" si="0"/>
        <v/>
      </c>
      <c r="N24" s="291"/>
      <c r="O24" s="292" t="str">
        <f t="shared" si="4"/>
        <v/>
      </c>
      <c r="P24" s="344" t="str">
        <f t="shared" si="5"/>
        <v/>
      </c>
      <c r="Q24" s="293" t="str">
        <f t="shared" si="1"/>
        <v/>
      </c>
      <c r="R24" s="293" t="str">
        <f t="shared" si="2"/>
        <v/>
      </c>
      <c r="S24" s="301"/>
      <c r="T24" s="288"/>
      <c r="U24" s="302"/>
      <c r="V24" s="299"/>
      <c r="W24" s="303"/>
      <c r="X24" s="91" t="str">
        <f t="shared" si="3"/>
        <v/>
      </c>
      <c r="Y24" s="85"/>
      <c r="Z24" s="85"/>
      <c r="AA24" s="85"/>
      <c r="AB24" s="43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43"/>
      <c r="AS24" s="56"/>
      <c r="BB24" s="24"/>
      <c r="BD24" s="47">
        <f t="shared" si="6"/>
        <v>4</v>
      </c>
      <c r="BE24" s="1" t="s">
        <v>20</v>
      </c>
      <c r="BF24" s="47">
        <f t="shared" si="7"/>
        <v>26</v>
      </c>
      <c r="BG24" s="1">
        <v>4</v>
      </c>
      <c r="BH24" s="5">
        <f t="shared" si="8"/>
        <v>0</v>
      </c>
      <c r="BI24" s="47" t="str">
        <f t="shared" si="9"/>
        <v/>
      </c>
      <c r="BJ24" s="43">
        <v>4</v>
      </c>
      <c r="BL24" s="7">
        <f t="shared" si="15"/>
        <v>0</v>
      </c>
      <c r="BN24" s="22"/>
      <c r="BO24" s="23"/>
      <c r="BP24" s="22" t="str">
        <f t="shared" si="10"/>
        <v/>
      </c>
      <c r="BQ24" s="5" t="str">
        <f t="shared" si="11"/>
        <v/>
      </c>
      <c r="BY24" s="5">
        <v>8</v>
      </c>
      <c r="CA24" s="22">
        <f t="shared" si="12"/>
        <v>0</v>
      </c>
      <c r="CB24" s="5">
        <f t="shared" si="12"/>
        <v>0</v>
      </c>
      <c r="CC24" s="6">
        <v>4</v>
      </c>
      <c r="CD24" s="5" t="str">
        <f t="shared" si="13"/>
        <v/>
      </c>
      <c r="CE24" s="4">
        <v>44197</v>
      </c>
      <c r="CF24" s="23"/>
      <c r="CO24" s="98"/>
      <c r="CP24" s="20"/>
      <c r="CQ24" s="20"/>
      <c r="CR24" s="20">
        <f t="shared" si="16"/>
        <v>0</v>
      </c>
      <c r="CS24" s="21">
        <v>43483</v>
      </c>
      <c r="CT24" s="19">
        <f t="shared" si="14"/>
        <v>0</v>
      </c>
    </row>
    <row r="25" spans="2:99" ht="18" customHeight="1">
      <c r="B25" s="252"/>
      <c r="C25" s="262"/>
      <c r="D25" s="263"/>
      <c r="E25" s="264"/>
      <c r="F25" s="263"/>
      <c r="G25" s="263"/>
      <c r="H25" s="263"/>
      <c r="I25" s="263"/>
      <c r="J25" s="265"/>
      <c r="K25" s="249"/>
      <c r="L25" s="249"/>
      <c r="M25" s="290" t="str">
        <f t="shared" si="0"/>
        <v/>
      </c>
      <c r="N25" s="291"/>
      <c r="O25" s="292" t="str">
        <f t="shared" si="4"/>
        <v/>
      </c>
      <c r="P25" s="344" t="str">
        <f t="shared" si="5"/>
        <v/>
      </c>
      <c r="Q25" s="293" t="str">
        <f t="shared" si="1"/>
        <v/>
      </c>
      <c r="R25" s="293" t="str">
        <f t="shared" si="2"/>
        <v/>
      </c>
      <c r="S25" s="304"/>
      <c r="T25" s="304"/>
      <c r="U25" s="304"/>
      <c r="V25" s="304"/>
      <c r="W25" s="305"/>
      <c r="X25" s="91" t="str">
        <f t="shared" si="3"/>
        <v/>
      </c>
      <c r="Y25" s="85"/>
      <c r="Z25" s="85"/>
      <c r="AA25" s="85"/>
      <c r="AB25" s="43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43"/>
      <c r="AS25" s="56"/>
      <c r="BB25" s="24"/>
      <c r="BD25" s="47">
        <f t="shared" si="6"/>
        <v>5</v>
      </c>
      <c r="BE25" s="43" t="s">
        <v>19</v>
      </c>
      <c r="BF25" s="47">
        <f t="shared" si="7"/>
        <v>27</v>
      </c>
      <c r="BG25" s="43">
        <v>5</v>
      </c>
      <c r="BH25" s="5">
        <f t="shared" si="8"/>
        <v>0</v>
      </c>
      <c r="BI25" s="47" t="str">
        <f t="shared" si="9"/>
        <v/>
      </c>
      <c r="BJ25" s="1">
        <v>5</v>
      </c>
      <c r="BL25" s="7">
        <f t="shared" si="15"/>
        <v>0</v>
      </c>
      <c r="BN25" s="22"/>
      <c r="BO25" s="23"/>
      <c r="BP25" s="22" t="str">
        <f t="shared" si="10"/>
        <v/>
      </c>
      <c r="BQ25" s="5" t="str">
        <f t="shared" si="11"/>
        <v/>
      </c>
      <c r="BY25" s="5">
        <v>10</v>
      </c>
      <c r="CA25" s="22">
        <f t="shared" si="12"/>
        <v>0</v>
      </c>
      <c r="CB25" s="5">
        <f t="shared" si="12"/>
        <v>0</v>
      </c>
      <c r="CC25" s="6">
        <v>5</v>
      </c>
      <c r="CD25" s="5" t="str">
        <f t="shared" si="13"/>
        <v/>
      </c>
      <c r="CE25" s="4">
        <v>44228</v>
      </c>
      <c r="CF25" s="23"/>
      <c r="CN25" s="1" t="e">
        <f>VLOOKUP(J30,CS22:CT1119,2,TRUE)</f>
        <v>#N/A</v>
      </c>
      <c r="CO25" s="98"/>
      <c r="CP25" s="20"/>
      <c r="CQ25" s="20"/>
      <c r="CR25" s="20">
        <f t="shared" si="16"/>
        <v>0</v>
      </c>
      <c r="CS25" s="21">
        <v>43490</v>
      </c>
      <c r="CT25" s="19">
        <f t="shared" si="14"/>
        <v>0</v>
      </c>
    </row>
    <row r="26" spans="2:99" ht="18" customHeight="1">
      <c r="B26" s="252"/>
      <c r="C26" s="426" t="s">
        <v>18</v>
      </c>
      <c r="D26" s="427"/>
      <c r="E26" s="427"/>
      <c r="F26" s="427"/>
      <c r="G26" s="427"/>
      <c r="H26" s="427"/>
      <c r="I26" s="427"/>
      <c r="J26" s="428"/>
      <c r="K26" s="249"/>
      <c r="L26" s="249"/>
      <c r="M26" s="290" t="str">
        <f t="shared" si="0"/>
        <v/>
      </c>
      <c r="N26" s="291"/>
      <c r="O26" s="292" t="str">
        <f t="shared" si="4"/>
        <v/>
      </c>
      <c r="P26" s="344" t="str">
        <f t="shared" si="5"/>
        <v/>
      </c>
      <c r="Q26" s="293" t="str">
        <f t="shared" si="1"/>
        <v/>
      </c>
      <c r="R26" s="293" t="str">
        <f t="shared" si="2"/>
        <v/>
      </c>
      <c r="S26" s="301"/>
      <c r="T26" s="306"/>
      <c r="U26" s="302"/>
      <c r="V26" s="299"/>
      <c r="W26" s="303"/>
      <c r="X26" s="91" t="str">
        <f t="shared" si="3"/>
        <v/>
      </c>
      <c r="Y26" s="85"/>
      <c r="Z26" s="85"/>
      <c r="AA26" s="85"/>
      <c r="AB26" s="43"/>
      <c r="AC26" s="57"/>
      <c r="AD26" s="57"/>
      <c r="AE26" s="224" t="b">
        <v>0</v>
      </c>
      <c r="AF26" s="361" t="str">
        <f>IF(AK26="","","If your member is authorized to take 20 days Permissive Temp Duty, and they were to take it consecutive to Terminal, the start date would be:")</f>
        <v/>
      </c>
      <c r="AG26" s="362"/>
      <c r="AH26" s="362"/>
      <c r="AI26" s="362"/>
      <c r="AJ26" s="224"/>
      <c r="AK26" s="365" t="str">
        <f>IF(H23="","",H23-20)</f>
        <v/>
      </c>
      <c r="AL26" s="365"/>
      <c r="AM26" s="57"/>
      <c r="AN26" s="57"/>
      <c r="AO26" s="57"/>
      <c r="AP26" s="57"/>
      <c r="AQ26" s="57"/>
      <c r="AR26" s="43"/>
      <c r="AS26" s="56"/>
      <c r="BB26" s="24"/>
      <c r="BD26" s="47">
        <f t="shared" si="6"/>
        <v>6</v>
      </c>
      <c r="BE26" s="1" t="s">
        <v>17</v>
      </c>
      <c r="BF26" s="47">
        <f t="shared" si="7"/>
        <v>30</v>
      </c>
      <c r="BG26" s="1">
        <v>6</v>
      </c>
      <c r="BH26" s="5">
        <f t="shared" si="8"/>
        <v>0</v>
      </c>
      <c r="BI26" s="47" t="str">
        <f t="shared" si="9"/>
        <v/>
      </c>
      <c r="BJ26" s="1">
        <v>6</v>
      </c>
      <c r="BL26" s="7">
        <f t="shared" si="15"/>
        <v>0</v>
      </c>
      <c r="BN26" s="22"/>
      <c r="BO26" s="23"/>
      <c r="BP26" s="22" t="str">
        <f t="shared" si="10"/>
        <v/>
      </c>
      <c r="BQ26" s="5" t="str">
        <f t="shared" si="11"/>
        <v/>
      </c>
      <c r="BY26" s="5">
        <v>12</v>
      </c>
      <c r="CA26" s="22">
        <f t="shared" si="12"/>
        <v>0</v>
      </c>
      <c r="CB26" s="5">
        <f t="shared" si="12"/>
        <v>0</v>
      </c>
      <c r="CC26" s="6">
        <v>6</v>
      </c>
      <c r="CD26" s="5" t="str">
        <f t="shared" si="13"/>
        <v/>
      </c>
      <c r="CE26" s="4">
        <v>44256</v>
      </c>
      <c r="CF26" s="23"/>
      <c r="CN26" s="1" t="e">
        <f>VLOOKUP(J30,CP26:CQ65,2,TRUE)</f>
        <v>#N/A</v>
      </c>
      <c r="CO26" s="98"/>
      <c r="CP26" s="20">
        <v>43466</v>
      </c>
      <c r="CQ26" s="55">
        <f t="shared" ref="CQ26:CQ65" si="17">IF(CR26=CP26,1,0)</f>
        <v>0</v>
      </c>
      <c r="CR26" s="20">
        <f t="shared" si="16"/>
        <v>0</v>
      </c>
      <c r="CS26" s="21">
        <v>43497</v>
      </c>
      <c r="CT26" s="19">
        <f t="shared" si="14"/>
        <v>0</v>
      </c>
    </row>
    <row r="27" spans="2:99" ht="18" customHeight="1">
      <c r="B27" s="252"/>
      <c r="C27" s="422" t="str">
        <f>IF(AE26=FALSE,"",IF(AE26=TRUE,AF26))</f>
        <v/>
      </c>
      <c r="D27" s="423"/>
      <c r="E27" s="423"/>
      <c r="F27" s="423"/>
      <c r="G27" s="266"/>
      <c r="H27" s="249"/>
      <c r="I27" s="267"/>
      <c r="J27" s="268"/>
      <c r="K27" s="249"/>
      <c r="L27" s="249"/>
      <c r="M27" s="290" t="str">
        <f t="shared" si="0"/>
        <v/>
      </c>
      <c r="N27" s="291"/>
      <c r="O27" s="292" t="str">
        <f t="shared" si="4"/>
        <v/>
      </c>
      <c r="P27" s="344" t="str">
        <f t="shared" si="5"/>
        <v/>
      </c>
      <c r="Q27" s="293" t="str">
        <f t="shared" si="1"/>
        <v/>
      </c>
      <c r="R27" s="293" t="str">
        <f t="shared" si="2"/>
        <v/>
      </c>
      <c r="S27" s="301"/>
      <c r="T27" s="288"/>
      <c r="U27" s="302"/>
      <c r="V27" s="299"/>
      <c r="W27" s="303"/>
      <c r="X27" s="91" t="str">
        <f t="shared" si="3"/>
        <v/>
      </c>
      <c r="Y27" s="85"/>
      <c r="Z27" s="85"/>
      <c r="AA27" s="85"/>
      <c r="AB27" s="43"/>
      <c r="AC27" s="57"/>
      <c r="AD27" s="57"/>
      <c r="AE27" s="224"/>
      <c r="AF27" s="363"/>
      <c r="AG27" s="364"/>
      <c r="AH27" s="364"/>
      <c r="AI27" s="364"/>
      <c r="AJ27" s="224"/>
      <c r="AK27" s="366"/>
      <c r="AL27" s="366"/>
      <c r="AM27" s="57"/>
      <c r="AN27" s="57"/>
      <c r="AO27" s="57"/>
      <c r="AP27" s="57"/>
      <c r="AQ27" s="57"/>
      <c r="AR27" s="43"/>
      <c r="AS27" s="56"/>
      <c r="BB27" s="24"/>
      <c r="BD27" s="47">
        <f t="shared" si="6"/>
        <v>7</v>
      </c>
      <c r="BE27" s="43" t="s">
        <v>16</v>
      </c>
      <c r="BF27" s="47">
        <f t="shared" si="7"/>
        <v>31</v>
      </c>
      <c r="BG27" s="43">
        <v>7</v>
      </c>
      <c r="BH27" s="5">
        <f t="shared" si="8"/>
        <v>0</v>
      </c>
      <c r="BI27" s="47" t="str">
        <f t="shared" si="9"/>
        <v/>
      </c>
      <c r="BJ27" s="43">
        <v>7</v>
      </c>
      <c r="BL27" s="7">
        <f t="shared" si="15"/>
        <v>0</v>
      </c>
      <c r="BN27" s="22"/>
      <c r="BO27" s="23"/>
      <c r="BP27" s="22" t="str">
        <f t="shared" si="10"/>
        <v/>
      </c>
      <c r="BQ27" s="5" t="str">
        <f t="shared" si="11"/>
        <v/>
      </c>
      <c r="BY27" s="5">
        <v>14</v>
      </c>
      <c r="CA27" s="22">
        <f t="shared" si="12"/>
        <v>0</v>
      </c>
      <c r="CB27" s="5">
        <f t="shared" si="12"/>
        <v>0</v>
      </c>
      <c r="CC27" s="6">
        <v>7</v>
      </c>
      <c r="CD27" s="5" t="str">
        <f t="shared" si="13"/>
        <v/>
      </c>
      <c r="CE27" s="4">
        <v>44287</v>
      </c>
      <c r="CF27" s="23"/>
      <c r="CO27" s="98"/>
      <c r="CP27" s="20">
        <v>43486</v>
      </c>
      <c r="CQ27" s="55">
        <f t="shared" si="17"/>
        <v>0</v>
      </c>
      <c r="CR27" s="20">
        <f t="shared" si="16"/>
        <v>0</v>
      </c>
      <c r="CS27" s="21">
        <v>43504</v>
      </c>
      <c r="CT27" s="19">
        <f t="shared" si="14"/>
        <v>0</v>
      </c>
      <c r="CU27" s="55" t="s">
        <v>2</v>
      </c>
    </row>
    <row r="28" spans="2:99" ht="18" customHeight="1">
      <c r="B28" s="252"/>
      <c r="C28" s="422"/>
      <c r="D28" s="423"/>
      <c r="E28" s="423"/>
      <c r="F28" s="423"/>
      <c r="G28" s="249"/>
      <c r="H28" s="424" t="str">
        <f>IF(AE26=FALSE,"",IF(AE26=TRUE,AK26))</f>
        <v/>
      </c>
      <c r="I28" s="424"/>
      <c r="J28" s="425"/>
      <c r="K28" s="249"/>
      <c r="L28" s="249"/>
      <c r="M28" s="290" t="str">
        <f t="shared" si="0"/>
        <v/>
      </c>
      <c r="N28" s="291"/>
      <c r="O28" s="292" t="str">
        <f t="shared" si="4"/>
        <v/>
      </c>
      <c r="P28" s="344" t="str">
        <f t="shared" si="5"/>
        <v/>
      </c>
      <c r="Q28" s="293" t="str">
        <f t="shared" si="1"/>
        <v/>
      </c>
      <c r="R28" s="293" t="str">
        <f t="shared" si="2"/>
        <v/>
      </c>
      <c r="S28" s="293"/>
      <c r="T28" s="302"/>
      <c r="U28" s="302"/>
      <c r="V28" s="293"/>
      <c r="W28" s="282"/>
      <c r="X28" s="91" t="str">
        <f t="shared" si="3"/>
        <v/>
      </c>
      <c r="Y28" s="85"/>
      <c r="Z28" s="85"/>
      <c r="AA28" s="85"/>
      <c r="AB28" s="43"/>
      <c r="AC28" s="57"/>
      <c r="AD28" s="57"/>
      <c r="AE28" s="224"/>
      <c r="AF28" s="224"/>
      <c r="AG28" s="224"/>
      <c r="AH28" s="224"/>
      <c r="AI28" s="224"/>
      <c r="AJ28" s="224"/>
      <c r="AK28" s="224"/>
      <c r="AL28" s="224"/>
      <c r="AM28" s="57"/>
      <c r="AN28" s="57"/>
      <c r="AO28" s="57"/>
      <c r="AP28" s="57"/>
      <c r="AQ28" s="57"/>
      <c r="AR28" s="43"/>
      <c r="AS28" s="56"/>
      <c r="BB28" s="24"/>
      <c r="BD28" s="47">
        <f t="shared" si="6"/>
        <v>8</v>
      </c>
      <c r="BE28" s="1" t="s">
        <v>15</v>
      </c>
      <c r="BF28" s="47">
        <f t="shared" si="7"/>
        <v>32</v>
      </c>
      <c r="BG28" s="1">
        <v>8</v>
      </c>
      <c r="BH28" s="5">
        <f t="shared" si="8"/>
        <v>0</v>
      </c>
      <c r="BI28" s="47" t="str">
        <f t="shared" si="9"/>
        <v/>
      </c>
      <c r="BJ28" s="1">
        <v>8</v>
      </c>
      <c r="BL28" s="7">
        <f t="shared" si="15"/>
        <v>0</v>
      </c>
      <c r="BN28" s="22"/>
      <c r="BO28" s="23"/>
      <c r="BP28" s="22" t="str">
        <f t="shared" si="10"/>
        <v/>
      </c>
      <c r="BQ28" s="122" t="str">
        <f t="shared" si="11"/>
        <v/>
      </c>
      <c r="BY28" s="5">
        <v>16</v>
      </c>
      <c r="CA28" s="22">
        <f t="shared" si="12"/>
        <v>0</v>
      </c>
      <c r="CB28" s="5">
        <f t="shared" si="12"/>
        <v>0</v>
      </c>
      <c r="CC28" s="6">
        <v>8</v>
      </c>
      <c r="CD28" s="5" t="str">
        <f t="shared" si="13"/>
        <v/>
      </c>
      <c r="CE28" s="4">
        <v>44317</v>
      </c>
      <c r="CF28" s="23"/>
      <c r="CO28" s="98"/>
      <c r="CP28" s="20">
        <v>43514</v>
      </c>
      <c r="CQ28" s="55">
        <f t="shared" si="17"/>
        <v>0</v>
      </c>
      <c r="CR28" s="20">
        <f t="shared" si="16"/>
        <v>0</v>
      </c>
      <c r="CS28" s="21">
        <v>43511</v>
      </c>
      <c r="CT28" s="19">
        <f t="shared" si="14"/>
        <v>0</v>
      </c>
      <c r="CU28" s="19" t="s">
        <v>2</v>
      </c>
    </row>
    <row r="29" spans="2:99" ht="18" customHeight="1">
      <c r="B29" s="252"/>
      <c r="C29" s="274"/>
      <c r="D29" s="275"/>
      <c r="E29" s="275"/>
      <c r="F29" s="275"/>
      <c r="G29" s="270"/>
      <c r="H29" s="269"/>
      <c r="I29" s="269"/>
      <c r="J29" s="271"/>
      <c r="K29" s="255"/>
      <c r="L29" s="255"/>
      <c r="M29" s="307" t="str">
        <f t="shared" si="0"/>
        <v/>
      </c>
      <c r="N29" s="308"/>
      <c r="O29" s="309" t="str">
        <f t="shared" si="4"/>
        <v/>
      </c>
      <c r="P29" s="345" t="str">
        <f t="shared" si="5"/>
        <v/>
      </c>
      <c r="Q29" s="310" t="str">
        <f t="shared" si="1"/>
        <v/>
      </c>
      <c r="R29" s="310" t="str">
        <f t="shared" si="2"/>
        <v/>
      </c>
      <c r="S29" s="310"/>
      <c r="T29" s="311"/>
      <c r="U29" s="311"/>
      <c r="V29" s="310"/>
      <c r="W29" s="282"/>
      <c r="X29" s="91" t="str">
        <f t="shared" si="3"/>
        <v/>
      </c>
      <c r="Y29" s="85"/>
      <c r="Z29" s="85"/>
      <c r="AA29" s="85"/>
      <c r="AB29" s="43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43"/>
      <c r="AS29" s="56"/>
      <c r="BB29" s="24"/>
      <c r="BD29" s="47">
        <f t="shared" si="6"/>
        <v>9</v>
      </c>
      <c r="BE29" s="43" t="s">
        <v>14</v>
      </c>
      <c r="BF29" s="47">
        <f t="shared" si="7"/>
        <v>33</v>
      </c>
      <c r="BG29" s="43">
        <v>9</v>
      </c>
      <c r="BH29" s="5">
        <f t="shared" si="8"/>
        <v>0</v>
      </c>
      <c r="BI29" s="47" t="str">
        <f t="shared" si="9"/>
        <v/>
      </c>
      <c r="BJ29" s="1">
        <v>9</v>
      </c>
      <c r="BL29" s="7">
        <f t="shared" si="15"/>
        <v>0</v>
      </c>
      <c r="BN29" s="22"/>
      <c r="BO29" s="23"/>
      <c r="BP29" s="22" t="str">
        <f t="shared" si="10"/>
        <v/>
      </c>
      <c r="BQ29" s="5" t="str">
        <f t="shared" si="11"/>
        <v/>
      </c>
      <c r="BY29" s="5">
        <v>18</v>
      </c>
      <c r="CA29" s="22">
        <f t="shared" si="12"/>
        <v>0</v>
      </c>
      <c r="CB29" s="5">
        <f t="shared" si="12"/>
        <v>0</v>
      </c>
      <c r="CC29" s="6">
        <v>9</v>
      </c>
      <c r="CD29" s="5" t="str">
        <f t="shared" si="13"/>
        <v/>
      </c>
      <c r="CE29" s="4">
        <v>44348</v>
      </c>
      <c r="CF29" s="23"/>
      <c r="CO29" s="98"/>
      <c r="CP29" s="20">
        <v>43612</v>
      </c>
      <c r="CQ29" s="55">
        <f t="shared" si="17"/>
        <v>0</v>
      </c>
      <c r="CR29" s="20">
        <f t="shared" si="16"/>
        <v>0</v>
      </c>
      <c r="CS29" s="21">
        <v>43518</v>
      </c>
      <c r="CT29" s="19">
        <f t="shared" si="14"/>
        <v>0</v>
      </c>
    </row>
    <row r="30" spans="2:99" ht="18" customHeight="1">
      <c r="B30" s="252"/>
      <c r="C30" s="255"/>
      <c r="D30" s="255"/>
      <c r="E30" s="237"/>
      <c r="F30" s="255"/>
      <c r="G30" s="272"/>
      <c r="H30" s="272"/>
      <c r="I30" s="272"/>
      <c r="J30" s="238"/>
      <c r="K30" s="255"/>
      <c r="L30" s="255"/>
      <c r="M30" s="307" t="str">
        <f t="shared" si="0"/>
        <v/>
      </c>
      <c r="N30" s="308"/>
      <c r="O30" s="309" t="str">
        <f t="shared" si="4"/>
        <v/>
      </c>
      <c r="P30" s="345" t="str">
        <f t="shared" si="5"/>
        <v/>
      </c>
      <c r="Q30" s="310" t="str">
        <f t="shared" si="1"/>
        <v/>
      </c>
      <c r="R30" s="310" t="str">
        <f t="shared" si="2"/>
        <v/>
      </c>
      <c r="S30" s="310"/>
      <c r="T30" s="311"/>
      <c r="U30" s="311"/>
      <c r="V30" s="310"/>
      <c r="W30" s="282"/>
      <c r="X30" s="91" t="str">
        <f t="shared" si="3"/>
        <v/>
      </c>
      <c r="Y30" s="85"/>
      <c r="Z30" s="85"/>
      <c r="AA30" s="85"/>
      <c r="AC30" s="358"/>
      <c r="AD30" s="358"/>
      <c r="AE30" s="358"/>
      <c r="AF30" s="358"/>
      <c r="AG30" s="358"/>
      <c r="AH30" s="358"/>
      <c r="AI30" s="358"/>
      <c r="AJ30" s="113"/>
      <c r="AK30" s="358"/>
      <c r="AL30" s="358"/>
      <c r="AM30" s="358"/>
      <c r="AN30" s="358"/>
      <c r="AO30" s="358"/>
      <c r="AP30" s="358"/>
      <c r="AQ30" s="358"/>
      <c r="AR30" s="43"/>
      <c r="AS30" s="114"/>
      <c r="AU30" s="24"/>
      <c r="AV30" s="26"/>
      <c r="AW30" s="26"/>
      <c r="AX30" s="113"/>
      <c r="AY30" s="113"/>
      <c r="AZ30" s="27"/>
      <c r="BA30" s="113"/>
      <c r="BB30" s="113"/>
      <c r="BC30" s="113"/>
      <c r="BD30" s="47">
        <f t="shared" si="6"/>
        <v>10</v>
      </c>
      <c r="BE30" s="1" t="s">
        <v>13</v>
      </c>
      <c r="BF30" s="47">
        <f t="shared" si="7"/>
        <v>34</v>
      </c>
      <c r="BG30" s="1">
        <v>10</v>
      </c>
      <c r="BH30" s="5">
        <f t="shared" si="8"/>
        <v>0</v>
      </c>
      <c r="BI30" s="47" t="str">
        <f t="shared" si="9"/>
        <v/>
      </c>
      <c r="BJ30" s="43">
        <v>10</v>
      </c>
      <c r="BK30" s="113"/>
      <c r="BL30" s="7">
        <f t="shared" si="15"/>
        <v>0</v>
      </c>
      <c r="BN30" s="22"/>
      <c r="BO30" s="23"/>
      <c r="BP30" s="22" t="str">
        <f t="shared" si="10"/>
        <v/>
      </c>
      <c r="BQ30" s="5" t="str">
        <f t="shared" si="11"/>
        <v/>
      </c>
      <c r="BY30" s="5">
        <v>20</v>
      </c>
      <c r="CA30" s="22">
        <f t="shared" si="12"/>
        <v>0</v>
      </c>
      <c r="CB30" s="5">
        <f t="shared" si="12"/>
        <v>0</v>
      </c>
      <c r="CC30" s="6">
        <v>10</v>
      </c>
      <c r="CD30" s="5" t="str">
        <f t="shared" si="13"/>
        <v/>
      </c>
      <c r="CE30" s="4">
        <v>44378</v>
      </c>
      <c r="CF30" s="23"/>
      <c r="CO30" s="98"/>
      <c r="CP30" s="20">
        <v>43650</v>
      </c>
      <c r="CQ30" s="55">
        <f t="shared" si="17"/>
        <v>0</v>
      </c>
      <c r="CR30" s="20">
        <f t="shared" si="16"/>
        <v>0</v>
      </c>
      <c r="CS30" s="21">
        <v>43525</v>
      </c>
      <c r="CT30" s="19">
        <f t="shared" si="14"/>
        <v>0</v>
      </c>
    </row>
    <row r="31" spans="2:99" ht="18" customHeight="1">
      <c r="B31" s="252"/>
      <c r="C31" s="255"/>
      <c r="D31" s="255"/>
      <c r="E31" s="237"/>
      <c r="F31" s="255"/>
      <c r="G31" s="255"/>
      <c r="H31" s="255"/>
      <c r="I31" s="255"/>
      <c r="J31" s="255"/>
      <c r="K31" s="255"/>
      <c r="L31" s="255"/>
      <c r="M31" s="307" t="str">
        <f t="shared" si="0"/>
        <v/>
      </c>
      <c r="N31" s="308"/>
      <c r="O31" s="309" t="str">
        <f t="shared" si="4"/>
        <v/>
      </c>
      <c r="P31" s="345" t="str">
        <f t="shared" si="5"/>
        <v/>
      </c>
      <c r="Q31" s="310" t="str">
        <f t="shared" si="1"/>
        <v/>
      </c>
      <c r="R31" s="310" t="str">
        <f t="shared" si="2"/>
        <v/>
      </c>
      <c r="S31" s="310"/>
      <c r="T31" s="311"/>
      <c r="U31" s="311"/>
      <c r="V31" s="310"/>
      <c r="W31" s="282"/>
      <c r="X31" s="91" t="str">
        <f t="shared" si="3"/>
        <v/>
      </c>
      <c r="Y31" s="85"/>
      <c r="Z31" s="85"/>
      <c r="AA31" s="85"/>
      <c r="AB31" s="43"/>
      <c r="AC31" s="90"/>
      <c r="AD31" s="90"/>
      <c r="AE31" s="90"/>
      <c r="AF31" s="90"/>
      <c r="AG31" s="90"/>
      <c r="AH31" s="90"/>
      <c r="AI31" s="90"/>
      <c r="AJ31" s="112"/>
      <c r="AK31" s="90"/>
      <c r="AL31" s="90"/>
      <c r="AM31" s="90"/>
      <c r="AN31" s="90"/>
      <c r="AO31" s="90"/>
      <c r="AP31" s="90"/>
      <c r="AQ31" s="90"/>
      <c r="AR31" s="43"/>
      <c r="AS31" s="56"/>
      <c r="AU31" s="24"/>
      <c r="AV31" s="26"/>
      <c r="AW31" s="26"/>
      <c r="AX31" s="24"/>
      <c r="AY31" s="24"/>
      <c r="AZ31" s="25"/>
      <c r="BA31" s="24"/>
      <c r="BB31" s="24"/>
      <c r="BD31" s="47">
        <f t="shared" si="6"/>
        <v>11</v>
      </c>
      <c r="BE31" s="43" t="s">
        <v>12</v>
      </c>
      <c r="BF31" s="47">
        <f t="shared" si="7"/>
        <v>37</v>
      </c>
      <c r="BG31" s="43">
        <v>11</v>
      </c>
      <c r="BH31" s="5">
        <f t="shared" si="8"/>
        <v>0</v>
      </c>
      <c r="BI31" s="47" t="str">
        <f t="shared" si="9"/>
        <v/>
      </c>
      <c r="BJ31" s="1">
        <v>11</v>
      </c>
      <c r="BL31" s="7">
        <f t="shared" si="15"/>
        <v>0</v>
      </c>
      <c r="BN31" s="22"/>
      <c r="BO31" s="23"/>
      <c r="BP31" s="22" t="str">
        <f t="shared" si="10"/>
        <v/>
      </c>
      <c r="BQ31" s="5" t="str">
        <f t="shared" si="11"/>
        <v/>
      </c>
      <c r="BY31" s="5">
        <v>22</v>
      </c>
      <c r="CA31" s="22">
        <f t="shared" si="12"/>
        <v>0</v>
      </c>
      <c r="CB31" s="5">
        <f t="shared" si="12"/>
        <v>0</v>
      </c>
      <c r="CC31" s="6">
        <v>11</v>
      </c>
      <c r="CD31" s="5" t="str">
        <f t="shared" si="13"/>
        <v/>
      </c>
      <c r="CE31" s="4">
        <v>44409</v>
      </c>
      <c r="CF31" s="23"/>
      <c r="CP31" s="3">
        <v>43710</v>
      </c>
      <c r="CQ31" s="55">
        <f t="shared" si="17"/>
        <v>0</v>
      </c>
      <c r="CR31" s="20">
        <f t="shared" si="16"/>
        <v>0</v>
      </c>
      <c r="CS31" s="21">
        <v>43532</v>
      </c>
      <c r="CT31" s="19">
        <f t="shared" si="14"/>
        <v>0</v>
      </c>
    </row>
    <row r="32" spans="2:99" ht="18" customHeight="1">
      <c r="B32" s="252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307" t="str">
        <f t="shared" si="0"/>
        <v/>
      </c>
      <c r="N32" s="308"/>
      <c r="O32" s="309" t="str">
        <f t="shared" si="4"/>
        <v/>
      </c>
      <c r="P32" s="345" t="str">
        <f t="shared" si="5"/>
        <v/>
      </c>
      <c r="Q32" s="310" t="str">
        <f t="shared" si="1"/>
        <v/>
      </c>
      <c r="R32" s="310" t="str">
        <f t="shared" si="2"/>
        <v/>
      </c>
      <c r="S32" s="310"/>
      <c r="T32" s="311"/>
      <c r="U32" s="311"/>
      <c r="V32" s="310"/>
      <c r="W32" s="282"/>
      <c r="X32" s="91" t="str">
        <f t="shared" si="3"/>
        <v/>
      </c>
      <c r="Y32" s="85"/>
      <c r="Z32" s="85"/>
      <c r="AA32" s="85"/>
      <c r="AB32" s="43"/>
      <c r="AC32" s="57"/>
      <c r="AD32" s="57"/>
      <c r="AE32" s="57"/>
      <c r="AF32" s="57"/>
      <c r="AG32" s="57"/>
      <c r="AH32" s="57"/>
      <c r="AI32" s="57"/>
      <c r="AJ32" s="109"/>
      <c r="AK32" s="57"/>
      <c r="AL32" s="57"/>
      <c r="AM32" s="57"/>
      <c r="AN32" s="57"/>
      <c r="AO32" s="57"/>
      <c r="AP32" s="57"/>
      <c r="AQ32" s="57"/>
      <c r="AR32" s="43"/>
      <c r="AS32" s="56"/>
      <c r="AU32" s="24"/>
      <c r="AV32" s="26"/>
      <c r="AW32" s="26"/>
      <c r="AX32" s="24"/>
      <c r="AY32" s="24"/>
      <c r="AZ32" s="27"/>
      <c r="BA32" s="24"/>
      <c r="BB32" s="24"/>
      <c r="BD32" s="47">
        <f t="shared" si="6"/>
        <v>12</v>
      </c>
      <c r="BE32" s="1" t="s">
        <v>11</v>
      </c>
      <c r="BF32" s="47">
        <f t="shared" si="7"/>
        <v>38</v>
      </c>
      <c r="BG32" s="1">
        <v>12</v>
      </c>
      <c r="BH32" s="5">
        <f t="shared" si="8"/>
        <v>0</v>
      </c>
      <c r="BI32" s="47" t="str">
        <f t="shared" si="9"/>
        <v/>
      </c>
      <c r="BJ32" s="1">
        <v>12</v>
      </c>
      <c r="BL32" s="7">
        <f t="shared" si="15"/>
        <v>0</v>
      </c>
      <c r="BN32" s="22"/>
      <c r="BO32" s="23"/>
      <c r="BP32" s="22" t="str">
        <f t="shared" si="10"/>
        <v/>
      </c>
      <c r="BQ32" s="5" t="str">
        <f t="shared" si="11"/>
        <v/>
      </c>
      <c r="BY32" s="5">
        <v>24</v>
      </c>
      <c r="CA32" s="22">
        <f t="shared" si="12"/>
        <v>0</v>
      </c>
      <c r="CB32" s="5">
        <f t="shared" si="12"/>
        <v>0</v>
      </c>
      <c r="CC32" s="6">
        <v>12</v>
      </c>
      <c r="CD32" s="5" t="str">
        <f t="shared" si="13"/>
        <v/>
      </c>
      <c r="CE32" s="4">
        <v>44440</v>
      </c>
      <c r="CF32" s="23"/>
      <c r="CN32" s="98"/>
      <c r="CO32" s="111"/>
      <c r="CP32" s="110">
        <v>43752</v>
      </c>
      <c r="CQ32" s="55">
        <f t="shared" si="17"/>
        <v>0</v>
      </c>
      <c r="CR32" s="20">
        <f t="shared" si="16"/>
        <v>0</v>
      </c>
      <c r="CS32" s="21">
        <v>43539</v>
      </c>
      <c r="CT32" s="19">
        <f t="shared" si="14"/>
        <v>0</v>
      </c>
    </row>
    <row r="33" spans="2:98" ht="18" customHeight="1">
      <c r="B33" s="252"/>
      <c r="C33" s="421"/>
      <c r="D33" s="421"/>
      <c r="E33" s="421"/>
      <c r="F33" s="421"/>
      <c r="G33" s="421"/>
      <c r="H33" s="421"/>
      <c r="I33" s="421"/>
      <c r="J33" s="421"/>
      <c r="K33" s="255"/>
      <c r="L33" s="255"/>
      <c r="M33" s="307" t="str">
        <f t="shared" si="0"/>
        <v/>
      </c>
      <c r="N33" s="308"/>
      <c r="O33" s="309" t="str">
        <f t="shared" si="4"/>
        <v/>
      </c>
      <c r="P33" s="345" t="str">
        <f t="shared" si="5"/>
        <v/>
      </c>
      <c r="Q33" s="310" t="str">
        <f t="shared" si="1"/>
        <v/>
      </c>
      <c r="R33" s="310" t="str">
        <f t="shared" si="2"/>
        <v/>
      </c>
      <c r="S33" s="310"/>
      <c r="T33" s="311"/>
      <c r="U33" s="311"/>
      <c r="V33" s="310"/>
      <c r="W33" s="282"/>
      <c r="X33" s="91" t="str">
        <f t="shared" si="3"/>
        <v/>
      </c>
      <c r="Y33" s="85"/>
      <c r="Z33" s="85"/>
      <c r="AA33" s="85"/>
      <c r="AB33" s="43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43"/>
      <c r="AS33" s="56"/>
      <c r="AU33" s="24"/>
      <c r="AV33" s="26"/>
      <c r="AW33" s="26"/>
      <c r="AX33" s="24"/>
      <c r="AY33" s="24"/>
      <c r="AZ33" s="25"/>
      <c r="BA33" s="24"/>
      <c r="BB33" s="24"/>
      <c r="BD33" s="47">
        <f t="shared" si="6"/>
        <v>13</v>
      </c>
      <c r="BE33" s="43" t="s">
        <v>10</v>
      </c>
      <c r="BF33" s="47">
        <f t="shared" si="7"/>
        <v>39</v>
      </c>
      <c r="BG33" s="43">
        <v>13</v>
      </c>
      <c r="BH33" s="5">
        <f t="shared" si="8"/>
        <v>0</v>
      </c>
      <c r="BI33" s="47" t="str">
        <f t="shared" si="9"/>
        <v/>
      </c>
      <c r="BJ33" s="43">
        <v>13</v>
      </c>
      <c r="BL33" s="7">
        <f t="shared" si="15"/>
        <v>0</v>
      </c>
      <c r="BN33" s="22"/>
      <c r="BO33" s="23"/>
      <c r="BP33" s="75" t="str">
        <f t="shared" si="10"/>
        <v/>
      </c>
      <c r="BQ33" s="5" t="str">
        <f t="shared" si="11"/>
        <v/>
      </c>
      <c r="BR33" s="92"/>
      <c r="BS33" s="92"/>
      <c r="BY33" s="5">
        <v>26</v>
      </c>
      <c r="CA33" s="22">
        <f t="shared" si="12"/>
        <v>0</v>
      </c>
      <c r="CB33" s="5">
        <f t="shared" si="12"/>
        <v>0</v>
      </c>
      <c r="CC33" s="6">
        <v>13</v>
      </c>
      <c r="CD33" s="5" t="str">
        <f t="shared" si="13"/>
        <v/>
      </c>
      <c r="CE33" s="4">
        <v>44470</v>
      </c>
      <c r="CF33" s="23"/>
      <c r="CN33" s="98"/>
      <c r="CO33" s="111"/>
      <c r="CP33" s="110">
        <v>43780</v>
      </c>
      <c r="CQ33" s="55">
        <f t="shared" si="17"/>
        <v>0</v>
      </c>
      <c r="CR33" s="20">
        <f t="shared" si="16"/>
        <v>0</v>
      </c>
      <c r="CS33" s="21">
        <v>43546</v>
      </c>
      <c r="CT33" s="19">
        <f t="shared" si="14"/>
        <v>0</v>
      </c>
    </row>
    <row r="34" spans="2:98" ht="18" customHeight="1">
      <c r="B34" s="252"/>
      <c r="C34" s="421"/>
      <c r="D34" s="421"/>
      <c r="E34" s="421"/>
      <c r="F34" s="421"/>
      <c r="G34" s="421"/>
      <c r="H34" s="421"/>
      <c r="I34" s="421"/>
      <c r="J34" s="421"/>
      <c r="K34" s="255"/>
      <c r="L34" s="255"/>
      <c r="M34" s="307" t="str">
        <f t="shared" si="0"/>
        <v/>
      </c>
      <c r="N34" s="308"/>
      <c r="O34" s="309" t="str">
        <f t="shared" si="4"/>
        <v/>
      </c>
      <c r="P34" s="345" t="str">
        <f t="shared" si="5"/>
        <v/>
      </c>
      <c r="Q34" s="310" t="str">
        <f t="shared" si="1"/>
        <v/>
      </c>
      <c r="R34" s="310" t="str">
        <f t="shared" si="2"/>
        <v/>
      </c>
      <c r="S34" s="310"/>
      <c r="T34" s="311"/>
      <c r="U34" s="311"/>
      <c r="V34" s="310"/>
      <c r="W34" s="282"/>
      <c r="X34" s="91" t="str">
        <f t="shared" si="3"/>
        <v/>
      </c>
      <c r="Y34" s="85"/>
      <c r="Z34" s="85"/>
      <c r="AA34" s="85"/>
      <c r="AB34" s="43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43"/>
      <c r="AS34" s="56"/>
      <c r="AU34" s="24"/>
      <c r="AV34" s="26"/>
      <c r="AW34" s="26"/>
      <c r="AX34" s="24"/>
      <c r="AY34" s="24"/>
      <c r="AZ34" s="27"/>
      <c r="BA34" s="24"/>
      <c r="BB34" s="24"/>
      <c r="BD34" s="47">
        <f t="shared" si="6"/>
        <v>14</v>
      </c>
      <c r="BE34" s="1" t="s">
        <v>9</v>
      </c>
      <c r="BF34" s="47">
        <f t="shared" si="7"/>
        <v>40</v>
      </c>
      <c r="BG34" s="1">
        <v>14</v>
      </c>
      <c r="BH34" s="5">
        <f t="shared" si="8"/>
        <v>0</v>
      </c>
      <c r="BI34" s="47" t="str">
        <f t="shared" si="9"/>
        <v/>
      </c>
      <c r="BJ34" s="1">
        <v>14</v>
      </c>
      <c r="BL34" s="7">
        <f t="shared" si="15"/>
        <v>0</v>
      </c>
      <c r="BN34" s="22"/>
      <c r="BO34" s="23"/>
      <c r="BP34" s="75" t="str">
        <f t="shared" si="10"/>
        <v/>
      </c>
      <c r="BQ34" s="5" t="str">
        <f t="shared" si="11"/>
        <v/>
      </c>
      <c r="BR34" s="92"/>
      <c r="BS34" s="92"/>
      <c r="BY34" s="5">
        <v>28</v>
      </c>
      <c r="CA34" s="22">
        <f t="shared" si="12"/>
        <v>0</v>
      </c>
      <c r="CB34" s="5">
        <f t="shared" si="12"/>
        <v>0</v>
      </c>
      <c r="CC34" s="6">
        <v>14</v>
      </c>
      <c r="CD34" s="5" t="str">
        <f t="shared" si="13"/>
        <v/>
      </c>
      <c r="CE34" s="4">
        <v>44501</v>
      </c>
      <c r="CF34" s="23"/>
      <c r="CN34" s="98"/>
      <c r="CO34" s="111"/>
      <c r="CP34" s="110">
        <v>43797</v>
      </c>
      <c r="CQ34" s="55">
        <f t="shared" si="17"/>
        <v>0</v>
      </c>
      <c r="CR34" s="20">
        <f t="shared" si="16"/>
        <v>0</v>
      </c>
      <c r="CS34" s="21">
        <v>43553</v>
      </c>
      <c r="CT34" s="19">
        <f t="shared" si="14"/>
        <v>0</v>
      </c>
    </row>
    <row r="35" spans="2:98" ht="18" customHeight="1">
      <c r="B35" s="252"/>
      <c r="C35" s="255"/>
      <c r="D35" s="255"/>
      <c r="E35" s="237"/>
      <c r="F35" s="255"/>
      <c r="G35" s="255"/>
      <c r="H35" s="255"/>
      <c r="I35" s="255"/>
      <c r="J35" s="238"/>
      <c r="K35" s="255"/>
      <c r="L35" s="255"/>
      <c r="M35" s="307" t="str">
        <f t="shared" si="0"/>
        <v/>
      </c>
      <c r="N35" s="308"/>
      <c r="O35" s="309" t="str">
        <f t="shared" si="4"/>
        <v/>
      </c>
      <c r="P35" s="345" t="str">
        <f t="shared" si="5"/>
        <v/>
      </c>
      <c r="Q35" s="310" t="str">
        <f t="shared" si="1"/>
        <v/>
      </c>
      <c r="R35" s="310" t="str">
        <f t="shared" si="2"/>
        <v/>
      </c>
      <c r="S35" s="310"/>
      <c r="T35" s="311"/>
      <c r="U35" s="311"/>
      <c r="V35" s="310"/>
      <c r="W35" s="282"/>
      <c r="X35" s="91" t="str">
        <f t="shared" si="3"/>
        <v/>
      </c>
      <c r="Y35" s="85"/>
      <c r="Z35" s="85"/>
      <c r="AA35" s="85"/>
      <c r="AB35" s="43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43"/>
      <c r="AS35" s="56"/>
      <c r="AU35" s="24"/>
      <c r="AV35" s="26"/>
      <c r="AW35" s="26"/>
      <c r="AX35" s="24"/>
      <c r="AY35" s="24"/>
      <c r="AZ35" s="25"/>
      <c r="BA35" s="24"/>
      <c r="BB35" s="24"/>
      <c r="BD35" s="47">
        <f t="shared" si="6"/>
        <v>15</v>
      </c>
      <c r="BE35" s="43" t="s">
        <v>8</v>
      </c>
      <c r="BF35" s="47">
        <f t="shared" si="7"/>
        <v>41</v>
      </c>
      <c r="BG35" s="43">
        <v>15</v>
      </c>
      <c r="BH35" s="5">
        <f t="shared" si="8"/>
        <v>0</v>
      </c>
      <c r="BI35" s="47" t="str">
        <f t="shared" si="9"/>
        <v/>
      </c>
      <c r="BJ35" s="1">
        <v>15</v>
      </c>
      <c r="BL35" s="7">
        <f t="shared" si="15"/>
        <v>0</v>
      </c>
      <c r="BN35" s="22"/>
      <c r="BO35" s="23"/>
      <c r="BP35" s="75" t="str">
        <f t="shared" si="10"/>
        <v/>
      </c>
      <c r="BQ35" s="5" t="str">
        <f t="shared" si="11"/>
        <v/>
      </c>
      <c r="BR35" s="92"/>
      <c r="BS35" s="92"/>
      <c r="BY35" s="5">
        <v>30</v>
      </c>
      <c r="CA35" s="22">
        <f t="shared" si="12"/>
        <v>0</v>
      </c>
      <c r="CB35" s="5">
        <f t="shared" si="12"/>
        <v>0</v>
      </c>
      <c r="CC35" s="6">
        <v>15</v>
      </c>
      <c r="CD35" s="5" t="str">
        <f t="shared" si="13"/>
        <v/>
      </c>
      <c r="CE35" s="4">
        <v>44531</v>
      </c>
      <c r="CF35" s="23"/>
      <c r="CN35" s="98"/>
      <c r="CO35" s="111"/>
      <c r="CP35" s="110">
        <v>43824</v>
      </c>
      <c r="CQ35" s="55">
        <f t="shared" si="17"/>
        <v>0</v>
      </c>
      <c r="CR35" s="20">
        <f t="shared" si="16"/>
        <v>0</v>
      </c>
      <c r="CS35" s="21">
        <v>43560</v>
      </c>
      <c r="CT35" s="19">
        <f t="shared" si="14"/>
        <v>0</v>
      </c>
    </row>
    <row r="36" spans="2:98" ht="18" customHeight="1">
      <c r="B36" s="252"/>
      <c r="C36" s="255"/>
      <c r="D36" s="255"/>
      <c r="E36" s="237"/>
      <c r="F36" s="255"/>
      <c r="G36" s="255"/>
      <c r="H36" s="255"/>
      <c r="I36" s="255"/>
      <c r="J36" s="238"/>
      <c r="K36" s="255"/>
      <c r="L36" s="255"/>
      <c r="M36" s="307" t="str">
        <f t="shared" si="0"/>
        <v/>
      </c>
      <c r="N36" s="308"/>
      <c r="O36" s="309" t="str">
        <f t="shared" si="4"/>
        <v/>
      </c>
      <c r="P36" s="345" t="str">
        <f t="shared" si="5"/>
        <v/>
      </c>
      <c r="Q36" s="310" t="str">
        <f t="shared" si="1"/>
        <v/>
      </c>
      <c r="R36" s="310" t="str">
        <f t="shared" si="2"/>
        <v/>
      </c>
      <c r="S36" s="310"/>
      <c r="T36" s="311"/>
      <c r="U36" s="311"/>
      <c r="V36" s="310"/>
      <c r="W36" s="282"/>
      <c r="X36" s="91" t="str">
        <f t="shared" si="3"/>
        <v/>
      </c>
      <c r="Y36" s="85"/>
      <c r="Z36" s="85"/>
      <c r="AA36" s="85"/>
      <c r="AB36" s="43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43"/>
      <c r="AS36" s="56"/>
      <c r="AU36" s="24"/>
      <c r="AV36" s="26"/>
      <c r="AW36" s="26"/>
      <c r="AX36" s="24"/>
      <c r="AY36" s="24"/>
      <c r="AZ36" s="27"/>
      <c r="BA36" s="24"/>
      <c r="BB36" s="24"/>
      <c r="BD36" s="47">
        <f t="shared" si="6"/>
        <v>16</v>
      </c>
      <c r="BE36" s="1" t="s">
        <v>7</v>
      </c>
      <c r="BF36" s="47">
        <f t="shared" si="7"/>
        <v>44</v>
      </c>
      <c r="BG36" s="1">
        <v>16</v>
      </c>
      <c r="BH36" s="5">
        <f t="shared" si="8"/>
        <v>0</v>
      </c>
      <c r="BI36" s="47" t="str">
        <f t="shared" si="9"/>
        <v/>
      </c>
      <c r="BJ36" s="43">
        <v>16</v>
      </c>
      <c r="BL36" s="7">
        <f t="shared" si="15"/>
        <v>0</v>
      </c>
      <c r="BN36" s="22"/>
      <c r="BO36" s="23"/>
      <c r="BP36" s="75" t="str">
        <f t="shared" si="10"/>
        <v/>
      </c>
      <c r="BQ36" s="5" t="str">
        <f t="shared" si="11"/>
        <v/>
      </c>
      <c r="BR36" s="92"/>
      <c r="BS36" s="92"/>
      <c r="BY36" s="5">
        <v>32</v>
      </c>
      <c r="CA36" s="22">
        <f t="shared" si="12"/>
        <v>0</v>
      </c>
      <c r="CB36" s="5">
        <f t="shared" si="12"/>
        <v>0</v>
      </c>
      <c r="CC36" s="6">
        <v>16</v>
      </c>
      <c r="CD36" s="5" t="str">
        <f t="shared" si="13"/>
        <v/>
      </c>
      <c r="CE36" s="4">
        <v>44562</v>
      </c>
      <c r="CF36" s="23"/>
      <c r="CN36" s="98"/>
      <c r="CO36" s="111"/>
      <c r="CP36" s="110">
        <v>43831</v>
      </c>
      <c r="CQ36" s="55">
        <f t="shared" si="17"/>
        <v>0</v>
      </c>
      <c r="CR36" s="20">
        <f t="shared" si="16"/>
        <v>0</v>
      </c>
      <c r="CS36" s="21">
        <v>43567</v>
      </c>
      <c r="CT36" s="19">
        <f t="shared" si="14"/>
        <v>0</v>
      </c>
    </row>
    <row r="37" spans="2:98" ht="18" customHeight="1">
      <c r="B37" s="252"/>
      <c r="C37" s="255"/>
      <c r="D37" s="255"/>
      <c r="E37" s="237"/>
      <c r="F37" s="255"/>
      <c r="G37" s="255"/>
      <c r="H37" s="255"/>
      <c r="I37" s="255"/>
      <c r="J37" s="239"/>
      <c r="K37" s="255"/>
      <c r="L37" s="255"/>
      <c r="M37" s="307" t="str">
        <f t="shared" si="0"/>
        <v/>
      </c>
      <c r="N37" s="308"/>
      <c r="O37" s="309" t="str">
        <f t="shared" si="4"/>
        <v/>
      </c>
      <c r="P37" s="345" t="str">
        <f t="shared" si="5"/>
        <v/>
      </c>
      <c r="Q37" s="310" t="str">
        <f t="shared" si="1"/>
        <v/>
      </c>
      <c r="R37" s="310" t="str">
        <f t="shared" si="2"/>
        <v/>
      </c>
      <c r="S37" s="310"/>
      <c r="T37" s="311"/>
      <c r="U37" s="311"/>
      <c r="V37" s="310"/>
      <c r="W37" s="282"/>
      <c r="X37" s="91" t="str">
        <f t="shared" si="3"/>
        <v/>
      </c>
      <c r="Y37" s="85"/>
      <c r="Z37" s="85"/>
      <c r="AA37" s="85"/>
      <c r="AB37" s="43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43"/>
      <c r="AS37" s="56"/>
      <c r="AU37" s="24"/>
      <c r="AV37" s="26"/>
      <c r="AW37" s="26"/>
      <c r="AX37" s="24"/>
      <c r="AY37" s="24"/>
      <c r="AZ37" s="25"/>
      <c r="BA37" s="24"/>
      <c r="BB37" s="24"/>
      <c r="BD37" s="47">
        <f t="shared" si="6"/>
        <v>17</v>
      </c>
      <c r="BE37" s="43" t="s">
        <v>6</v>
      </c>
      <c r="BF37" s="47">
        <f t="shared" si="7"/>
        <v>45</v>
      </c>
      <c r="BG37" s="43">
        <v>17</v>
      </c>
      <c r="BH37" s="5">
        <f t="shared" si="8"/>
        <v>0</v>
      </c>
      <c r="BI37" s="47" t="str">
        <f t="shared" si="9"/>
        <v/>
      </c>
      <c r="BJ37" s="1">
        <v>17</v>
      </c>
      <c r="BL37" s="7">
        <f t="shared" si="15"/>
        <v>0</v>
      </c>
      <c r="BN37" s="22"/>
      <c r="BO37" s="23"/>
      <c r="BP37" s="75" t="str">
        <f t="shared" si="10"/>
        <v/>
      </c>
      <c r="BQ37" s="5" t="str">
        <f t="shared" si="11"/>
        <v/>
      </c>
      <c r="BR37" s="92"/>
      <c r="BS37" s="92"/>
      <c r="BY37" s="5">
        <v>34</v>
      </c>
      <c r="CA37" s="22">
        <f t="shared" si="12"/>
        <v>0</v>
      </c>
      <c r="CB37" s="5">
        <f t="shared" si="12"/>
        <v>0</v>
      </c>
      <c r="CC37" s="6">
        <v>17</v>
      </c>
      <c r="CD37" s="5" t="str">
        <f t="shared" si="13"/>
        <v/>
      </c>
      <c r="CE37" s="4">
        <v>44593</v>
      </c>
      <c r="CF37" s="23"/>
      <c r="CN37" s="98"/>
      <c r="CO37" s="111"/>
      <c r="CP37" s="110">
        <v>43850</v>
      </c>
      <c r="CQ37" s="55">
        <f t="shared" si="17"/>
        <v>0</v>
      </c>
      <c r="CR37" s="20">
        <f t="shared" si="16"/>
        <v>0</v>
      </c>
      <c r="CS37" s="21">
        <v>43574</v>
      </c>
      <c r="CT37" s="19">
        <f t="shared" si="14"/>
        <v>0</v>
      </c>
    </row>
    <row r="38" spans="2:98" ht="18" customHeight="1">
      <c r="B38" s="252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307" t="str">
        <f t="shared" si="0"/>
        <v/>
      </c>
      <c r="N38" s="308"/>
      <c r="O38" s="309" t="str">
        <f t="shared" si="4"/>
        <v/>
      </c>
      <c r="P38" s="345" t="str">
        <f t="shared" si="5"/>
        <v/>
      </c>
      <c r="Q38" s="310" t="str">
        <f t="shared" si="1"/>
        <v/>
      </c>
      <c r="R38" s="310" t="str">
        <f t="shared" si="2"/>
        <v/>
      </c>
      <c r="S38" s="310"/>
      <c r="T38" s="311"/>
      <c r="U38" s="311"/>
      <c r="V38" s="310"/>
      <c r="W38" s="282"/>
      <c r="X38" s="91" t="str">
        <f t="shared" si="3"/>
        <v/>
      </c>
      <c r="Y38" s="85"/>
      <c r="Z38" s="85"/>
      <c r="AA38" s="85"/>
      <c r="AB38" s="43"/>
      <c r="AJ38" s="57"/>
      <c r="AR38" s="43"/>
      <c r="AS38" s="56"/>
      <c r="AU38" s="24"/>
      <c r="AV38" s="26"/>
      <c r="AW38" s="26"/>
      <c r="AX38" s="24"/>
      <c r="AY38" s="24"/>
      <c r="AZ38" s="27"/>
      <c r="BA38" s="24"/>
      <c r="BB38" s="24"/>
      <c r="BD38" s="47">
        <f t="shared" si="6"/>
        <v>18</v>
      </c>
      <c r="BE38" s="1" t="s">
        <v>5</v>
      </c>
      <c r="BF38" s="47">
        <f t="shared" si="7"/>
        <v>46</v>
      </c>
      <c r="BG38" s="1">
        <v>18</v>
      </c>
      <c r="BH38" s="5">
        <f t="shared" si="8"/>
        <v>0</v>
      </c>
      <c r="BI38" s="47" t="str">
        <f t="shared" si="9"/>
        <v/>
      </c>
      <c r="BJ38" s="1">
        <v>18</v>
      </c>
      <c r="BL38" s="7">
        <f t="shared" si="15"/>
        <v>0</v>
      </c>
      <c r="BN38" s="22"/>
      <c r="BO38" s="23"/>
      <c r="BP38" s="75" t="str">
        <f t="shared" si="10"/>
        <v/>
      </c>
      <c r="BQ38" s="5" t="str">
        <f t="shared" si="11"/>
        <v/>
      </c>
      <c r="BR38" s="92"/>
      <c r="BS38" s="92"/>
      <c r="BY38" s="5">
        <v>36</v>
      </c>
      <c r="CA38" s="22">
        <f t="shared" ref="CA38:CB53" si="18">CA37</f>
        <v>0</v>
      </c>
      <c r="CB38" s="5">
        <f t="shared" si="18"/>
        <v>0</v>
      </c>
      <c r="CC38" s="6">
        <v>18</v>
      </c>
      <c r="CD38" s="5" t="str">
        <f t="shared" si="13"/>
        <v/>
      </c>
      <c r="CE38" s="4">
        <v>44621</v>
      </c>
      <c r="CF38" s="23"/>
      <c r="CN38" s="98"/>
      <c r="CO38" s="111"/>
      <c r="CP38" s="110">
        <v>43878</v>
      </c>
      <c r="CQ38" s="55">
        <f t="shared" si="17"/>
        <v>0</v>
      </c>
      <c r="CR38" s="20">
        <f t="shared" si="16"/>
        <v>0</v>
      </c>
      <c r="CS38" s="21">
        <v>43581</v>
      </c>
      <c r="CT38" s="19">
        <f t="shared" si="14"/>
        <v>0</v>
      </c>
    </row>
    <row r="39" spans="2:98" ht="18" customHeight="1">
      <c r="B39" s="252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307" t="str">
        <f t="shared" si="0"/>
        <v/>
      </c>
      <c r="N39" s="308"/>
      <c r="O39" s="309" t="str">
        <f t="shared" si="4"/>
        <v/>
      </c>
      <c r="P39" s="345" t="str">
        <f t="shared" si="5"/>
        <v/>
      </c>
      <c r="Q39" s="310" t="str">
        <f t="shared" si="1"/>
        <v/>
      </c>
      <c r="R39" s="310" t="str">
        <f t="shared" si="2"/>
        <v/>
      </c>
      <c r="S39" s="310"/>
      <c r="T39" s="311"/>
      <c r="U39" s="311"/>
      <c r="V39" s="310"/>
      <c r="W39" s="282"/>
      <c r="X39" s="91" t="str">
        <f t="shared" si="3"/>
        <v/>
      </c>
      <c r="Y39" s="85"/>
      <c r="Z39" s="85"/>
      <c r="AA39" s="85"/>
      <c r="AB39" s="43"/>
      <c r="AC39" s="358"/>
      <c r="AD39" s="358"/>
      <c r="AE39" s="358"/>
      <c r="AF39" s="358"/>
      <c r="AG39" s="358"/>
      <c r="AH39" s="358"/>
      <c r="AI39" s="358"/>
      <c r="AJ39" s="57"/>
      <c r="AK39" s="358"/>
      <c r="AL39" s="358"/>
      <c r="AM39" s="358"/>
      <c r="AN39" s="358"/>
      <c r="AO39" s="358"/>
      <c r="AP39" s="358"/>
      <c r="AQ39" s="358"/>
      <c r="AR39" s="43"/>
      <c r="AS39" s="114"/>
      <c r="AU39" s="24"/>
      <c r="AV39" s="26"/>
      <c r="AW39" s="26"/>
      <c r="AX39" s="113"/>
      <c r="AY39" s="113"/>
      <c r="AZ39" s="25"/>
      <c r="BA39" s="113"/>
      <c r="BB39" s="113"/>
      <c r="BC39" s="113"/>
      <c r="BD39" s="47">
        <f t="shared" si="6"/>
        <v>19</v>
      </c>
      <c r="BE39" s="43" t="s">
        <v>4</v>
      </c>
      <c r="BF39" s="47">
        <f t="shared" si="7"/>
        <v>47</v>
      </c>
      <c r="BG39" s="43">
        <v>19</v>
      </c>
      <c r="BH39" s="5">
        <f t="shared" si="8"/>
        <v>0</v>
      </c>
      <c r="BI39" s="47" t="str">
        <f t="shared" si="9"/>
        <v/>
      </c>
      <c r="BJ39" s="43">
        <v>19</v>
      </c>
      <c r="BK39" s="113"/>
      <c r="BL39" s="7">
        <f t="shared" si="15"/>
        <v>0</v>
      </c>
      <c r="BN39" s="22"/>
      <c r="BO39" s="23"/>
      <c r="BP39" s="75" t="str">
        <f t="shared" si="10"/>
        <v/>
      </c>
      <c r="BQ39" s="5" t="str">
        <f t="shared" si="11"/>
        <v/>
      </c>
      <c r="BR39" s="92"/>
      <c r="BS39" s="92"/>
      <c r="BY39" s="5">
        <v>38</v>
      </c>
      <c r="CA39" s="22">
        <f t="shared" si="18"/>
        <v>0</v>
      </c>
      <c r="CB39" s="5">
        <f t="shared" si="18"/>
        <v>0</v>
      </c>
      <c r="CC39" s="6">
        <v>19</v>
      </c>
      <c r="CD39" s="5" t="str">
        <f t="shared" si="13"/>
        <v/>
      </c>
      <c r="CE39" s="4">
        <v>44652</v>
      </c>
      <c r="CF39" s="23"/>
      <c r="CN39" s="98"/>
      <c r="CO39" s="111"/>
      <c r="CP39" s="110">
        <v>43976</v>
      </c>
      <c r="CQ39" s="55">
        <f t="shared" si="17"/>
        <v>0</v>
      </c>
      <c r="CR39" s="20">
        <f t="shared" si="16"/>
        <v>0</v>
      </c>
      <c r="CS39" s="21">
        <v>43588</v>
      </c>
      <c r="CT39" s="19">
        <f t="shared" si="14"/>
        <v>0</v>
      </c>
    </row>
    <row r="40" spans="2:98" ht="18" customHeight="1">
      <c r="B40" s="252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307" t="str">
        <f t="shared" si="0"/>
        <v/>
      </c>
      <c r="N40" s="308"/>
      <c r="O40" s="309" t="str">
        <f t="shared" si="4"/>
        <v/>
      </c>
      <c r="P40" s="345" t="str">
        <f t="shared" si="5"/>
        <v/>
      </c>
      <c r="Q40" s="310" t="str">
        <f t="shared" si="1"/>
        <v/>
      </c>
      <c r="R40" s="310" t="str">
        <f t="shared" si="2"/>
        <v/>
      </c>
      <c r="S40" s="310"/>
      <c r="T40" s="311"/>
      <c r="U40" s="311"/>
      <c r="V40" s="310"/>
      <c r="W40" s="282"/>
      <c r="X40" s="91" t="str">
        <f t="shared" si="3"/>
        <v/>
      </c>
      <c r="Y40" s="85"/>
      <c r="Z40" s="85"/>
      <c r="AA40" s="85"/>
      <c r="AB40" s="43"/>
      <c r="AC40" s="90"/>
      <c r="AD40" s="90"/>
      <c r="AE40" s="90"/>
      <c r="AF40" s="90"/>
      <c r="AG40" s="90"/>
      <c r="AH40" s="90"/>
      <c r="AI40" s="90"/>
      <c r="AJ40" s="113"/>
      <c r="AK40" s="90"/>
      <c r="AL40" s="90"/>
      <c r="AM40" s="90"/>
      <c r="AN40" s="90"/>
      <c r="AO40" s="90"/>
      <c r="AP40" s="90"/>
      <c r="AQ40" s="90"/>
      <c r="AR40" s="43"/>
      <c r="AS40" s="56"/>
      <c r="AU40" s="24"/>
      <c r="AV40" s="26"/>
      <c r="AW40" s="26"/>
      <c r="AX40" s="24"/>
      <c r="AY40" s="24"/>
      <c r="AZ40" s="27"/>
      <c r="BA40" s="24"/>
      <c r="BB40" s="24"/>
      <c r="BD40" s="47">
        <f t="shared" si="6"/>
        <v>20</v>
      </c>
      <c r="BE40" s="1" t="s">
        <v>3</v>
      </c>
      <c r="BF40" s="47">
        <f t="shared" si="7"/>
        <v>48</v>
      </c>
      <c r="BG40" s="1">
        <v>20</v>
      </c>
      <c r="BH40" s="5">
        <f t="shared" si="8"/>
        <v>0</v>
      </c>
      <c r="BI40" s="47" t="str">
        <f t="shared" si="9"/>
        <v/>
      </c>
      <c r="BJ40" s="1">
        <v>20</v>
      </c>
      <c r="BL40" s="7">
        <f t="shared" si="15"/>
        <v>0</v>
      </c>
      <c r="BN40" s="22"/>
      <c r="BO40" s="23"/>
      <c r="BP40" s="75" t="str">
        <f t="shared" si="10"/>
        <v/>
      </c>
      <c r="BQ40" s="5" t="str">
        <f t="shared" si="11"/>
        <v/>
      </c>
      <c r="BR40" s="92"/>
      <c r="BS40" s="92"/>
      <c r="BY40" s="5">
        <v>40</v>
      </c>
      <c r="CA40" s="22">
        <f t="shared" si="18"/>
        <v>0</v>
      </c>
      <c r="CB40" s="5">
        <f t="shared" si="18"/>
        <v>0</v>
      </c>
      <c r="CC40" s="6">
        <v>20</v>
      </c>
      <c r="CD40" s="5" t="str">
        <f t="shared" si="13"/>
        <v/>
      </c>
      <c r="CE40" s="4">
        <v>44682</v>
      </c>
      <c r="CF40" s="23"/>
      <c r="CN40" s="98"/>
      <c r="CO40" s="111"/>
      <c r="CP40" s="110">
        <v>43649</v>
      </c>
      <c r="CQ40" s="55">
        <f t="shared" si="17"/>
        <v>0</v>
      </c>
      <c r="CR40" s="20">
        <f t="shared" si="16"/>
        <v>0</v>
      </c>
      <c r="CS40" s="21">
        <v>43595</v>
      </c>
      <c r="CT40" s="19">
        <f t="shared" si="14"/>
        <v>0</v>
      </c>
    </row>
    <row r="41" spans="2:98" ht="18" customHeight="1">
      <c r="B41" s="252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307" t="str">
        <f t="shared" si="0"/>
        <v/>
      </c>
      <c r="N41" s="308"/>
      <c r="O41" s="309" t="str">
        <f t="shared" si="4"/>
        <v/>
      </c>
      <c r="P41" s="345" t="str">
        <f t="shared" si="5"/>
        <v/>
      </c>
      <c r="Q41" s="310" t="str">
        <f t="shared" si="1"/>
        <v/>
      </c>
      <c r="R41" s="310" t="str">
        <f t="shared" si="2"/>
        <v/>
      </c>
      <c r="S41" s="310"/>
      <c r="T41" s="311"/>
      <c r="U41" s="311"/>
      <c r="V41" s="310"/>
      <c r="W41" s="282"/>
      <c r="X41" s="91" t="str">
        <f t="shared" si="3"/>
        <v/>
      </c>
      <c r="Y41" s="85"/>
      <c r="Z41" s="85"/>
      <c r="AA41" s="85"/>
      <c r="AB41" s="43"/>
      <c r="AC41" s="57"/>
      <c r="AD41" s="57"/>
      <c r="AE41" s="57"/>
      <c r="AF41" s="57"/>
      <c r="AG41" s="57"/>
      <c r="AH41" s="57"/>
      <c r="AI41" s="57"/>
      <c r="AJ41" s="112"/>
      <c r="AK41" s="57"/>
      <c r="AL41" s="57"/>
      <c r="AM41" s="57"/>
      <c r="AN41" s="57"/>
      <c r="AO41" s="57"/>
      <c r="AP41" s="57"/>
      <c r="AQ41" s="57"/>
      <c r="AR41" s="43"/>
      <c r="AS41" s="56"/>
      <c r="AU41" s="24"/>
      <c r="AV41" s="26"/>
      <c r="AW41" s="26"/>
      <c r="AX41" s="24"/>
      <c r="AY41" s="24"/>
      <c r="AZ41" s="25"/>
      <c r="BA41" s="24"/>
      <c r="BB41" s="24"/>
      <c r="BD41" s="47"/>
      <c r="BF41" s="47">
        <f t="shared" si="7"/>
        <v>51</v>
      </c>
      <c r="BG41" s="43">
        <v>21</v>
      </c>
      <c r="BH41" s="5">
        <f t="shared" si="8"/>
        <v>0</v>
      </c>
      <c r="BI41" s="47" t="str">
        <f t="shared" si="9"/>
        <v/>
      </c>
      <c r="BJ41" s="1">
        <v>21</v>
      </c>
      <c r="BL41" s="7">
        <f t="shared" si="15"/>
        <v>0</v>
      </c>
      <c r="BN41" s="22"/>
      <c r="BO41" s="23"/>
      <c r="BP41" s="75" t="str">
        <f t="shared" si="10"/>
        <v/>
      </c>
      <c r="BQ41" s="5" t="str">
        <f t="shared" si="11"/>
        <v/>
      </c>
      <c r="BR41" s="92"/>
      <c r="BS41" s="92"/>
      <c r="BY41" s="5">
        <v>42</v>
      </c>
      <c r="CA41" s="22">
        <f t="shared" si="18"/>
        <v>0</v>
      </c>
      <c r="CB41" s="5">
        <f t="shared" si="18"/>
        <v>0</v>
      </c>
      <c r="CC41" s="6">
        <v>21</v>
      </c>
      <c r="CD41" s="5" t="str">
        <f t="shared" si="13"/>
        <v/>
      </c>
      <c r="CE41" s="4">
        <v>44713</v>
      </c>
      <c r="CF41" s="23"/>
      <c r="CN41" s="98"/>
      <c r="CO41" s="111"/>
      <c r="CP41" s="110">
        <v>44081</v>
      </c>
      <c r="CQ41" s="55">
        <f t="shared" si="17"/>
        <v>0</v>
      </c>
      <c r="CR41" s="20">
        <f t="shared" si="16"/>
        <v>0</v>
      </c>
      <c r="CS41" s="21">
        <v>43602</v>
      </c>
      <c r="CT41" s="19">
        <f t="shared" si="14"/>
        <v>0</v>
      </c>
    </row>
    <row r="42" spans="2:98" ht="18" customHeight="1">
      <c r="B42" s="252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307" t="str">
        <f t="shared" si="0"/>
        <v/>
      </c>
      <c r="N42" s="308"/>
      <c r="O42" s="309" t="str">
        <f t="shared" si="4"/>
        <v/>
      </c>
      <c r="P42" s="345" t="str">
        <f t="shared" si="5"/>
        <v/>
      </c>
      <c r="Q42" s="310" t="str">
        <f t="shared" si="1"/>
        <v/>
      </c>
      <c r="R42" s="310" t="str">
        <f t="shared" si="2"/>
        <v/>
      </c>
      <c r="S42" s="310"/>
      <c r="T42" s="311"/>
      <c r="U42" s="311"/>
      <c r="V42" s="310"/>
      <c r="W42" s="282"/>
      <c r="X42" s="91" t="str">
        <f t="shared" si="3"/>
        <v/>
      </c>
      <c r="Y42" s="85"/>
      <c r="Z42" s="85"/>
      <c r="AA42" s="85"/>
      <c r="AB42" s="43"/>
      <c r="AC42" s="57"/>
      <c r="AD42" s="57"/>
      <c r="AE42" s="57"/>
      <c r="AF42" s="57"/>
      <c r="AG42" s="57"/>
      <c r="AH42" s="57"/>
      <c r="AI42" s="57"/>
      <c r="AJ42" s="109"/>
      <c r="AK42" s="57"/>
      <c r="AL42" s="57"/>
      <c r="AM42" s="57"/>
      <c r="AN42" s="57"/>
      <c r="AO42" s="57"/>
      <c r="AP42" s="57"/>
      <c r="AQ42" s="57"/>
      <c r="AR42" s="43"/>
      <c r="AS42" s="56"/>
      <c r="AU42" s="24"/>
      <c r="AV42" s="26"/>
      <c r="AW42" s="26"/>
      <c r="AX42" s="24"/>
      <c r="AY42" s="24"/>
      <c r="AZ42" s="27"/>
      <c r="BA42" s="24"/>
      <c r="BB42" s="24"/>
      <c r="BD42" s="47"/>
      <c r="BF42" s="47"/>
      <c r="BH42" s="5">
        <f t="shared" si="8"/>
        <v>0</v>
      </c>
      <c r="BI42" s="47" t="str">
        <f t="shared" si="9"/>
        <v/>
      </c>
      <c r="BJ42" s="43">
        <v>22</v>
      </c>
      <c r="BL42" s="7">
        <f t="shared" si="15"/>
        <v>0</v>
      </c>
      <c r="BN42" s="22"/>
      <c r="BO42" s="23"/>
      <c r="BP42" s="75" t="str">
        <f t="shared" si="10"/>
        <v/>
      </c>
      <c r="BQ42" s="5" t="str">
        <f t="shared" si="11"/>
        <v/>
      </c>
      <c r="BR42" s="92"/>
      <c r="BS42" s="92"/>
      <c r="BY42" s="5">
        <v>44</v>
      </c>
      <c r="CA42" s="22">
        <f t="shared" si="18"/>
        <v>0</v>
      </c>
      <c r="CB42" s="5">
        <f t="shared" si="18"/>
        <v>0</v>
      </c>
      <c r="CC42" s="6">
        <v>22</v>
      </c>
      <c r="CD42" s="5" t="str">
        <f t="shared" si="13"/>
        <v/>
      </c>
      <c r="CE42" s="4">
        <v>44743</v>
      </c>
      <c r="CF42" s="23"/>
      <c r="CO42" s="98"/>
      <c r="CP42" s="20">
        <v>44116</v>
      </c>
      <c r="CQ42" s="55">
        <f t="shared" si="17"/>
        <v>0</v>
      </c>
      <c r="CR42" s="20">
        <f t="shared" si="16"/>
        <v>0</v>
      </c>
      <c r="CS42" s="21">
        <v>43609</v>
      </c>
      <c r="CT42" s="19">
        <f t="shared" si="14"/>
        <v>0</v>
      </c>
    </row>
    <row r="43" spans="2:98" ht="18" customHeight="1">
      <c r="B43" s="252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307" t="str">
        <f t="shared" si="0"/>
        <v/>
      </c>
      <c r="N43" s="308"/>
      <c r="O43" s="309" t="str">
        <f t="shared" si="4"/>
        <v/>
      </c>
      <c r="P43" s="345" t="str">
        <f t="shared" si="5"/>
        <v/>
      </c>
      <c r="Q43" s="310" t="str">
        <f t="shared" si="1"/>
        <v/>
      </c>
      <c r="R43" s="310" t="str">
        <f t="shared" si="2"/>
        <v/>
      </c>
      <c r="S43" s="310"/>
      <c r="T43" s="311"/>
      <c r="U43" s="311"/>
      <c r="V43" s="310"/>
      <c r="W43" s="282"/>
      <c r="X43" s="91" t="str">
        <f t="shared" si="3"/>
        <v/>
      </c>
      <c r="Y43" s="85"/>
      <c r="Z43" s="85"/>
      <c r="AA43" s="85"/>
      <c r="AB43" s="43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43"/>
      <c r="AS43" s="56"/>
      <c r="AV43" s="26"/>
      <c r="AW43" s="26"/>
      <c r="AZ43" s="25"/>
      <c r="BD43" s="47"/>
      <c r="BF43" s="47"/>
      <c r="BH43" s="5">
        <f t="shared" si="8"/>
        <v>0</v>
      </c>
      <c r="BI43" s="47" t="str">
        <f t="shared" si="9"/>
        <v/>
      </c>
      <c r="BJ43" s="1">
        <v>23</v>
      </c>
      <c r="BL43" s="7">
        <f t="shared" si="15"/>
        <v>0</v>
      </c>
      <c r="BN43" s="22">
        <f>H7</f>
        <v>0</v>
      </c>
      <c r="BO43" s="23">
        <v>68</v>
      </c>
      <c r="BP43" s="75" t="str">
        <f t="shared" si="10"/>
        <v/>
      </c>
      <c r="BQ43" s="5" t="str">
        <f t="shared" si="11"/>
        <v/>
      </c>
      <c r="BR43" s="92"/>
      <c r="BS43" s="92"/>
      <c r="BY43" s="5">
        <v>46</v>
      </c>
      <c r="CA43" s="22">
        <f t="shared" si="18"/>
        <v>0</v>
      </c>
      <c r="CB43" s="5">
        <f t="shared" si="18"/>
        <v>0</v>
      </c>
      <c r="CC43" s="6">
        <v>23</v>
      </c>
      <c r="CD43" s="5" t="str">
        <f t="shared" si="13"/>
        <v/>
      </c>
      <c r="CE43" s="4">
        <v>44774</v>
      </c>
      <c r="CF43" s="23"/>
      <c r="CO43" s="98"/>
      <c r="CP43" s="20">
        <v>43780</v>
      </c>
      <c r="CQ43" s="55">
        <f t="shared" si="17"/>
        <v>0</v>
      </c>
      <c r="CR43" s="20">
        <f t="shared" si="16"/>
        <v>0</v>
      </c>
      <c r="CS43" s="21">
        <v>43616</v>
      </c>
      <c r="CT43" s="19">
        <f t="shared" si="14"/>
        <v>0</v>
      </c>
    </row>
    <row r="44" spans="2:98" ht="18" customHeight="1">
      <c r="B44" s="252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307" t="str">
        <f t="shared" si="0"/>
        <v/>
      </c>
      <c r="N44" s="308"/>
      <c r="O44" s="309" t="str">
        <f t="shared" si="4"/>
        <v/>
      </c>
      <c r="P44" s="345" t="str">
        <f t="shared" si="5"/>
        <v/>
      </c>
      <c r="Q44" s="310" t="str">
        <f t="shared" si="1"/>
        <v/>
      </c>
      <c r="R44" s="310" t="str">
        <f t="shared" si="2"/>
        <v/>
      </c>
      <c r="S44" s="310"/>
      <c r="T44" s="311"/>
      <c r="U44" s="311"/>
      <c r="V44" s="310"/>
      <c r="W44" s="282"/>
      <c r="X44" s="91" t="str">
        <f t="shared" si="3"/>
        <v/>
      </c>
      <c r="Y44" s="85"/>
      <c r="Z44" s="85"/>
      <c r="AA44" s="85"/>
      <c r="AB44" s="43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43"/>
      <c r="AS44" s="56"/>
      <c r="AV44" s="26"/>
      <c r="AW44" s="26"/>
      <c r="BD44" s="47"/>
      <c r="BF44" s="47"/>
      <c r="BH44" s="5">
        <f t="shared" si="8"/>
        <v>0</v>
      </c>
      <c r="BI44" s="47" t="str">
        <f t="shared" si="9"/>
        <v/>
      </c>
      <c r="BJ44" s="1">
        <v>24</v>
      </c>
      <c r="BL44" s="7">
        <f t="shared" si="15"/>
        <v>0</v>
      </c>
      <c r="BM44" s="108">
        <f>H16</f>
        <v>0</v>
      </c>
      <c r="BN44" s="22">
        <f>IF(I16="",H7,I16)</f>
        <v>0</v>
      </c>
      <c r="BO44" s="23"/>
      <c r="BP44" s="75" t="str">
        <f t="shared" si="10"/>
        <v/>
      </c>
      <c r="BQ44" s="5" t="str">
        <f t="shared" si="11"/>
        <v/>
      </c>
      <c r="BR44" s="92"/>
      <c r="BS44" s="92"/>
      <c r="BY44" s="5">
        <v>48</v>
      </c>
      <c r="CA44" s="22">
        <f t="shared" si="18"/>
        <v>0</v>
      </c>
      <c r="CB44" s="5">
        <f t="shared" si="18"/>
        <v>0</v>
      </c>
      <c r="CC44" s="6">
        <v>24</v>
      </c>
      <c r="CD44" s="5" t="str">
        <f t="shared" si="13"/>
        <v/>
      </c>
      <c r="CE44" s="4">
        <v>44805</v>
      </c>
      <c r="CF44" s="23"/>
      <c r="CO44" s="98"/>
      <c r="CP44" s="20">
        <v>43795</v>
      </c>
      <c r="CQ44" s="55">
        <f t="shared" si="17"/>
        <v>0</v>
      </c>
      <c r="CR44" s="20">
        <f t="shared" si="16"/>
        <v>0</v>
      </c>
      <c r="CS44" s="21">
        <v>43623</v>
      </c>
      <c r="CT44" s="19">
        <f t="shared" si="14"/>
        <v>0</v>
      </c>
    </row>
    <row r="45" spans="2:98" ht="18" customHeight="1">
      <c r="B45" s="252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307" t="str">
        <f t="shared" si="0"/>
        <v/>
      </c>
      <c r="N45" s="308"/>
      <c r="O45" s="309" t="str">
        <f t="shared" si="4"/>
        <v/>
      </c>
      <c r="P45" s="345" t="str">
        <f t="shared" si="5"/>
        <v/>
      </c>
      <c r="Q45" s="310" t="str">
        <f t="shared" si="1"/>
        <v/>
      </c>
      <c r="R45" s="310" t="str">
        <f t="shared" si="2"/>
        <v/>
      </c>
      <c r="S45" s="310"/>
      <c r="T45" s="311"/>
      <c r="U45" s="311"/>
      <c r="V45" s="310"/>
      <c r="W45" s="282"/>
      <c r="X45" s="91" t="str">
        <f t="shared" si="3"/>
        <v/>
      </c>
      <c r="Y45" s="85"/>
      <c r="Z45" s="85"/>
      <c r="AA45" s="85"/>
      <c r="AB45" s="43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43"/>
      <c r="AS45" s="56"/>
      <c r="AV45" s="26"/>
      <c r="AW45" s="26"/>
      <c r="AZ45" s="25"/>
      <c r="BD45" s="47"/>
      <c r="BF45" s="47"/>
      <c r="BH45" s="5">
        <f t="shared" si="8"/>
        <v>0</v>
      </c>
      <c r="BI45" s="47" t="str">
        <f t="shared" si="9"/>
        <v/>
      </c>
      <c r="BJ45" s="43">
        <v>25</v>
      </c>
      <c r="BL45" s="7">
        <f t="shared" si="15"/>
        <v>0</v>
      </c>
      <c r="BN45" s="6">
        <f>DATEDIF(BN43,BN44,"m")</f>
        <v>0</v>
      </c>
      <c r="BO45" s="23"/>
      <c r="BP45" s="75" t="str">
        <f t="shared" si="10"/>
        <v/>
      </c>
      <c r="BQ45" s="5" t="str">
        <f t="shared" si="11"/>
        <v/>
      </c>
      <c r="BR45" s="92"/>
      <c r="BS45" s="92"/>
      <c r="BY45" s="5">
        <v>50</v>
      </c>
      <c r="CA45" s="22">
        <f t="shared" si="18"/>
        <v>0</v>
      </c>
      <c r="CB45" s="5">
        <f t="shared" si="18"/>
        <v>0</v>
      </c>
      <c r="CC45" s="6">
        <v>25</v>
      </c>
      <c r="CD45" s="5" t="str">
        <f t="shared" si="13"/>
        <v/>
      </c>
      <c r="CE45" s="4">
        <v>44835</v>
      </c>
      <c r="CF45" s="23"/>
      <c r="CO45" s="98"/>
      <c r="CP45" s="20">
        <v>43824</v>
      </c>
      <c r="CQ45" s="55">
        <f t="shared" si="17"/>
        <v>0</v>
      </c>
      <c r="CR45" s="20">
        <f t="shared" si="16"/>
        <v>0</v>
      </c>
      <c r="CS45" s="21">
        <v>43630</v>
      </c>
      <c r="CT45" s="19">
        <f t="shared" si="14"/>
        <v>0</v>
      </c>
    </row>
    <row r="46" spans="2:98" ht="18" customHeight="1">
      <c r="B46" s="252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307" t="str">
        <f t="shared" si="0"/>
        <v/>
      </c>
      <c r="N46" s="308"/>
      <c r="O46" s="309" t="str">
        <f t="shared" si="4"/>
        <v/>
      </c>
      <c r="P46" s="345" t="str">
        <f t="shared" si="5"/>
        <v/>
      </c>
      <c r="Q46" s="310" t="str">
        <f t="shared" si="1"/>
        <v/>
      </c>
      <c r="R46" s="310" t="str">
        <f t="shared" si="2"/>
        <v/>
      </c>
      <c r="S46" s="310"/>
      <c r="T46" s="311"/>
      <c r="U46" s="311"/>
      <c r="V46" s="310"/>
      <c r="W46" s="282"/>
      <c r="X46" s="91" t="str">
        <f t="shared" si="3"/>
        <v/>
      </c>
      <c r="Y46" s="85"/>
      <c r="Z46" s="85"/>
      <c r="AA46" s="85"/>
      <c r="AB46" s="43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43"/>
      <c r="AS46" s="56"/>
      <c r="AU46" s="97"/>
      <c r="AV46" s="26"/>
      <c r="AW46" s="26"/>
      <c r="BD46" s="47"/>
      <c r="BF46" s="47"/>
      <c r="BH46" s="5">
        <f t="shared" si="8"/>
        <v>0</v>
      </c>
      <c r="BI46" s="47" t="str">
        <f t="shared" si="9"/>
        <v/>
      </c>
      <c r="BJ46" s="1">
        <v>26</v>
      </c>
      <c r="BL46" s="7">
        <f t="shared" si="15"/>
        <v>0</v>
      </c>
      <c r="BN46" s="22"/>
      <c r="BO46" s="23"/>
      <c r="BP46" s="75" t="str">
        <f t="shared" si="10"/>
        <v/>
      </c>
      <c r="BQ46" s="5" t="str">
        <f t="shared" si="11"/>
        <v/>
      </c>
      <c r="BR46" s="92"/>
      <c r="BS46" s="92"/>
      <c r="BY46" s="5">
        <v>52</v>
      </c>
      <c r="CA46" s="22">
        <f t="shared" si="18"/>
        <v>0</v>
      </c>
      <c r="CB46" s="5">
        <f t="shared" si="18"/>
        <v>0</v>
      </c>
      <c r="CC46" s="6">
        <v>26</v>
      </c>
      <c r="CD46" s="5" t="str">
        <f t="shared" si="13"/>
        <v/>
      </c>
      <c r="CE46" s="4">
        <v>44866</v>
      </c>
      <c r="CF46" s="23"/>
      <c r="CO46" s="98"/>
      <c r="CP46" s="20">
        <v>44197</v>
      </c>
      <c r="CQ46" s="55">
        <f t="shared" si="17"/>
        <v>0</v>
      </c>
      <c r="CR46" s="20">
        <f t="shared" si="16"/>
        <v>0</v>
      </c>
      <c r="CS46" s="21">
        <v>43637</v>
      </c>
      <c r="CT46" s="19">
        <f t="shared" si="14"/>
        <v>0</v>
      </c>
    </row>
    <row r="47" spans="2:98" ht="18" customHeight="1">
      <c r="B47" s="252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307" t="str">
        <f t="shared" si="0"/>
        <v/>
      </c>
      <c r="N47" s="308"/>
      <c r="O47" s="309" t="str">
        <f t="shared" si="4"/>
        <v/>
      </c>
      <c r="P47" s="345" t="str">
        <f t="shared" si="5"/>
        <v/>
      </c>
      <c r="Q47" s="310" t="str">
        <f t="shared" si="1"/>
        <v/>
      </c>
      <c r="R47" s="310" t="str">
        <f t="shared" si="2"/>
        <v/>
      </c>
      <c r="S47" s="310"/>
      <c r="T47" s="311"/>
      <c r="U47" s="311"/>
      <c r="V47" s="310"/>
      <c r="W47" s="282"/>
      <c r="X47" s="91" t="str">
        <f t="shared" si="3"/>
        <v/>
      </c>
      <c r="Y47" s="85"/>
      <c r="Z47" s="85"/>
      <c r="AA47" s="85"/>
      <c r="AB47" s="43"/>
      <c r="AJ47" s="57"/>
      <c r="AR47" s="43"/>
      <c r="AS47" s="56"/>
      <c r="AU47" s="94"/>
      <c r="AV47" s="26"/>
      <c r="AW47" s="26"/>
      <c r="AZ47" s="25"/>
      <c r="BD47" s="47"/>
      <c r="BF47" s="47"/>
      <c r="BH47" s="5">
        <f t="shared" si="8"/>
        <v>0</v>
      </c>
      <c r="BI47" s="47" t="str">
        <f t="shared" si="9"/>
        <v/>
      </c>
      <c r="BJ47" s="1">
        <v>27</v>
      </c>
      <c r="BL47" s="7">
        <f t="shared" si="15"/>
        <v>0</v>
      </c>
      <c r="BN47" s="22"/>
      <c r="BO47" s="23"/>
      <c r="BP47" s="75" t="str">
        <f t="shared" si="10"/>
        <v/>
      </c>
      <c r="BQ47" s="5" t="str">
        <f t="shared" si="11"/>
        <v/>
      </c>
      <c r="BR47" s="92"/>
      <c r="BS47" s="92"/>
      <c r="BY47" s="5">
        <v>54</v>
      </c>
      <c r="CA47" s="22">
        <f t="shared" si="18"/>
        <v>0</v>
      </c>
      <c r="CB47" s="5">
        <f t="shared" si="18"/>
        <v>0</v>
      </c>
      <c r="CC47" s="6">
        <v>27</v>
      </c>
      <c r="CD47" s="5" t="str">
        <f t="shared" si="13"/>
        <v/>
      </c>
      <c r="CE47" s="4">
        <v>44896</v>
      </c>
      <c r="CF47" s="23"/>
      <c r="CO47" s="98"/>
      <c r="CP47" s="20">
        <v>44214</v>
      </c>
      <c r="CQ47" s="55">
        <f t="shared" si="17"/>
        <v>0</v>
      </c>
      <c r="CR47" s="20">
        <f t="shared" si="16"/>
        <v>0</v>
      </c>
      <c r="CS47" s="21">
        <v>43644</v>
      </c>
      <c r="CT47" s="19">
        <f t="shared" si="14"/>
        <v>0</v>
      </c>
    </row>
    <row r="48" spans="2:98" ht="18" customHeight="1">
      <c r="B48" s="252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90" t="str">
        <f t="shared" si="0"/>
        <v/>
      </c>
      <c r="N48" s="291"/>
      <c r="O48" s="292" t="str">
        <f t="shared" si="4"/>
        <v/>
      </c>
      <c r="P48" s="344" t="str">
        <f t="shared" si="5"/>
        <v/>
      </c>
      <c r="Q48" s="293" t="str">
        <f t="shared" si="1"/>
        <v/>
      </c>
      <c r="R48" s="293" t="str">
        <f t="shared" si="2"/>
        <v/>
      </c>
      <c r="S48" s="293"/>
      <c r="T48" s="302"/>
      <c r="U48" s="302"/>
      <c r="V48" s="293"/>
      <c r="W48" s="282"/>
      <c r="X48" s="91" t="str">
        <f t="shared" si="3"/>
        <v/>
      </c>
      <c r="Y48" s="85"/>
      <c r="Z48" s="85"/>
      <c r="AA48" s="85"/>
      <c r="AB48" s="43"/>
      <c r="AC48" s="358"/>
      <c r="AD48" s="358"/>
      <c r="AE48" s="358"/>
      <c r="AF48" s="358"/>
      <c r="AG48" s="358"/>
      <c r="AH48" s="358"/>
      <c r="AI48" s="358"/>
      <c r="AJ48" s="57"/>
      <c r="AK48" s="358"/>
      <c r="AL48" s="358"/>
      <c r="AM48" s="358"/>
      <c r="AN48" s="358"/>
      <c r="AO48" s="358"/>
      <c r="AP48" s="358"/>
      <c r="AQ48" s="358"/>
      <c r="AS48" s="100"/>
      <c r="AU48" s="95"/>
      <c r="AV48" s="26"/>
      <c r="AW48" s="26"/>
      <c r="AX48" s="43"/>
      <c r="AY48" s="43"/>
      <c r="BA48" s="43"/>
      <c r="BB48" s="43"/>
      <c r="BC48" s="43"/>
      <c r="BD48" s="47"/>
      <c r="BF48" s="47"/>
      <c r="BH48" s="5">
        <f t="shared" si="8"/>
        <v>0</v>
      </c>
      <c r="BI48" s="47" t="str">
        <f t="shared" si="9"/>
        <v/>
      </c>
      <c r="BJ48" s="43">
        <v>28</v>
      </c>
      <c r="BL48" s="7">
        <f t="shared" si="15"/>
        <v>0</v>
      </c>
      <c r="BN48" s="22"/>
      <c r="BO48" s="23"/>
      <c r="BP48" s="75" t="str">
        <f t="shared" si="10"/>
        <v/>
      </c>
      <c r="BQ48" s="5" t="str">
        <f t="shared" si="11"/>
        <v/>
      </c>
      <c r="BR48" s="92"/>
      <c r="BS48" s="92"/>
      <c r="BY48" s="5">
        <v>56</v>
      </c>
      <c r="CA48" s="22">
        <f t="shared" si="18"/>
        <v>0</v>
      </c>
      <c r="CB48" s="5">
        <f t="shared" si="18"/>
        <v>0</v>
      </c>
      <c r="CC48" s="6">
        <v>28</v>
      </c>
      <c r="CD48" s="5" t="str">
        <f t="shared" si="13"/>
        <v/>
      </c>
      <c r="CE48" s="4">
        <v>44927</v>
      </c>
      <c r="CF48" s="23"/>
      <c r="CO48" s="98"/>
      <c r="CP48" s="20">
        <v>44242</v>
      </c>
      <c r="CQ48" s="55">
        <f t="shared" si="17"/>
        <v>0</v>
      </c>
      <c r="CR48" s="20">
        <f t="shared" si="16"/>
        <v>0</v>
      </c>
      <c r="CS48" s="21">
        <v>43651</v>
      </c>
      <c r="CT48" s="19">
        <f t="shared" si="14"/>
        <v>0</v>
      </c>
    </row>
    <row r="49" spans="2:98" ht="18" customHeight="1">
      <c r="B49" s="252"/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90" t="str">
        <f t="shared" si="0"/>
        <v/>
      </c>
      <c r="N49" s="291"/>
      <c r="O49" s="292" t="str">
        <f t="shared" si="4"/>
        <v/>
      </c>
      <c r="P49" s="344" t="str">
        <f t="shared" si="5"/>
        <v/>
      </c>
      <c r="Q49" s="293" t="str">
        <f t="shared" si="1"/>
        <v/>
      </c>
      <c r="R49" s="293" t="str">
        <f t="shared" si="2"/>
        <v/>
      </c>
      <c r="S49" s="293"/>
      <c r="T49" s="302"/>
      <c r="U49" s="302"/>
      <c r="V49" s="293"/>
      <c r="W49" s="282"/>
      <c r="X49" s="91" t="str">
        <f t="shared" si="3"/>
        <v/>
      </c>
      <c r="Y49" s="85"/>
      <c r="Z49" s="85"/>
      <c r="AA49" s="85"/>
      <c r="AC49" s="90"/>
      <c r="AD49" s="90"/>
      <c r="AE49" s="90"/>
      <c r="AF49" s="90"/>
      <c r="AG49" s="90"/>
      <c r="AH49" s="90"/>
      <c r="AI49" s="90"/>
      <c r="AJ49" s="57"/>
      <c r="AK49" s="90"/>
      <c r="AL49" s="90"/>
      <c r="AM49" s="90"/>
      <c r="AN49" s="90"/>
      <c r="AO49" s="90"/>
      <c r="AP49" s="90"/>
      <c r="AQ49" s="90"/>
      <c r="AS49" s="56"/>
      <c r="AU49" s="99"/>
      <c r="AV49" s="26"/>
      <c r="AW49" s="26"/>
      <c r="AZ49" s="25"/>
      <c r="BH49" s="5">
        <f t="shared" si="8"/>
        <v>0</v>
      </c>
      <c r="BI49" s="47" t="str">
        <f t="shared" si="9"/>
        <v/>
      </c>
      <c r="BJ49" s="1">
        <v>29</v>
      </c>
      <c r="BL49" s="7">
        <f t="shared" si="15"/>
        <v>0</v>
      </c>
      <c r="BN49" s="22"/>
      <c r="BO49" s="23"/>
      <c r="BP49" s="75" t="str">
        <f t="shared" si="10"/>
        <v/>
      </c>
      <c r="BQ49" s="5" t="str">
        <f t="shared" si="11"/>
        <v/>
      </c>
      <c r="BR49" s="92"/>
      <c r="BS49" s="92"/>
      <c r="BY49" s="5">
        <v>58</v>
      </c>
      <c r="CA49" s="22">
        <f t="shared" si="18"/>
        <v>0</v>
      </c>
      <c r="CB49" s="5">
        <f t="shared" si="18"/>
        <v>0</v>
      </c>
      <c r="CC49" s="6">
        <v>29</v>
      </c>
      <c r="CD49" s="5" t="str">
        <f t="shared" si="13"/>
        <v/>
      </c>
      <c r="CE49" s="4">
        <v>44958</v>
      </c>
      <c r="CF49" s="23"/>
      <c r="CO49" s="98"/>
      <c r="CP49" s="20">
        <v>44347</v>
      </c>
      <c r="CQ49" s="55">
        <f t="shared" si="17"/>
        <v>0</v>
      </c>
      <c r="CR49" s="20">
        <f t="shared" si="16"/>
        <v>0</v>
      </c>
      <c r="CS49" s="21">
        <v>43658</v>
      </c>
      <c r="CT49" s="19">
        <f t="shared" si="14"/>
        <v>0</v>
      </c>
    </row>
    <row r="50" spans="2:98" ht="18" customHeight="1">
      <c r="B50" s="252"/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90" t="str">
        <f t="shared" si="0"/>
        <v/>
      </c>
      <c r="N50" s="291"/>
      <c r="O50" s="292" t="str">
        <f t="shared" si="4"/>
        <v/>
      </c>
      <c r="P50" s="344" t="str">
        <f t="shared" si="5"/>
        <v/>
      </c>
      <c r="Q50" s="293" t="str">
        <f t="shared" si="1"/>
        <v/>
      </c>
      <c r="R50" s="293" t="str">
        <f t="shared" si="2"/>
        <v/>
      </c>
      <c r="S50" s="293"/>
      <c r="T50" s="302"/>
      <c r="U50" s="302"/>
      <c r="V50" s="293"/>
      <c r="W50" s="282"/>
      <c r="X50" s="91" t="str">
        <f t="shared" si="3"/>
        <v/>
      </c>
      <c r="Y50" s="85"/>
      <c r="Z50" s="85"/>
      <c r="AA50" s="85"/>
      <c r="AC50" s="57"/>
      <c r="AD50" s="57"/>
      <c r="AE50" s="57"/>
      <c r="AF50" s="57"/>
      <c r="AG50" s="57"/>
      <c r="AH50" s="57"/>
      <c r="AI50" s="57"/>
      <c r="AJ50" s="43"/>
      <c r="AK50" s="57"/>
      <c r="AL50" s="57"/>
      <c r="AM50" s="57"/>
      <c r="AN50" s="57"/>
      <c r="AO50" s="57"/>
      <c r="AP50" s="57"/>
      <c r="AQ50" s="57"/>
      <c r="AS50" s="56"/>
      <c r="AU50" s="94"/>
      <c r="AV50" s="26"/>
      <c r="AW50" s="26"/>
      <c r="BH50" s="5">
        <f t="shared" si="8"/>
        <v>0</v>
      </c>
      <c r="BI50" s="47" t="str">
        <f t="shared" si="9"/>
        <v/>
      </c>
      <c r="BJ50" s="1">
        <v>30</v>
      </c>
      <c r="BL50" s="7">
        <f t="shared" si="15"/>
        <v>0</v>
      </c>
      <c r="BN50" s="22"/>
      <c r="BO50" s="23"/>
      <c r="BP50" s="75" t="str">
        <f t="shared" si="10"/>
        <v/>
      </c>
      <c r="BQ50" s="5" t="str">
        <f t="shared" si="11"/>
        <v/>
      </c>
      <c r="BR50" s="92"/>
      <c r="BS50" s="92"/>
      <c r="BY50" s="5">
        <v>60</v>
      </c>
      <c r="CA50" s="22">
        <f t="shared" si="18"/>
        <v>0</v>
      </c>
      <c r="CB50" s="5">
        <f t="shared" si="18"/>
        <v>0</v>
      </c>
      <c r="CC50" s="6">
        <v>30</v>
      </c>
      <c r="CD50" s="5" t="str">
        <f t="shared" si="13"/>
        <v/>
      </c>
      <c r="CE50" s="4">
        <v>44986</v>
      </c>
      <c r="CF50" s="23"/>
      <c r="CO50" s="98"/>
      <c r="CP50" s="20">
        <v>44382</v>
      </c>
      <c r="CQ50" s="55">
        <f t="shared" si="17"/>
        <v>0</v>
      </c>
      <c r="CR50" s="20">
        <f t="shared" si="16"/>
        <v>0</v>
      </c>
      <c r="CS50" s="21">
        <v>43665</v>
      </c>
      <c r="CT50" s="19">
        <f t="shared" si="14"/>
        <v>0</v>
      </c>
    </row>
    <row r="51" spans="2:98" ht="18" customHeight="1">
      <c r="B51" s="252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90" t="str">
        <f t="shared" si="0"/>
        <v/>
      </c>
      <c r="N51" s="291"/>
      <c r="O51" s="292" t="str">
        <f t="shared" si="4"/>
        <v/>
      </c>
      <c r="P51" s="344" t="str">
        <f t="shared" si="5"/>
        <v/>
      </c>
      <c r="Q51" s="293" t="str">
        <f t="shared" si="1"/>
        <v/>
      </c>
      <c r="R51" s="293" t="str">
        <f t="shared" si="2"/>
        <v/>
      </c>
      <c r="S51" s="293"/>
      <c r="T51" s="302"/>
      <c r="U51" s="302"/>
      <c r="V51" s="293"/>
      <c r="W51" s="282"/>
      <c r="X51" s="91" t="str">
        <f t="shared" si="3"/>
        <v/>
      </c>
      <c r="Y51" s="85"/>
      <c r="Z51" s="85"/>
      <c r="AA51" s="85"/>
      <c r="AC51" s="57"/>
      <c r="AD51" s="57"/>
      <c r="AE51" s="57"/>
      <c r="AF51" s="57"/>
      <c r="AG51" s="57"/>
      <c r="AH51" s="57"/>
      <c r="AI51" s="57"/>
      <c r="AK51" s="57"/>
      <c r="AL51" s="57"/>
      <c r="AM51" s="57"/>
      <c r="AN51" s="57"/>
      <c r="AO51" s="57"/>
      <c r="AP51" s="57"/>
      <c r="AQ51" s="57"/>
      <c r="AS51" s="56"/>
      <c r="AU51" s="95"/>
      <c r="AV51" s="26"/>
      <c r="AW51" s="26"/>
      <c r="AZ51" s="25"/>
      <c r="BH51" s="5">
        <f t="shared" si="8"/>
        <v>0</v>
      </c>
      <c r="BI51" s="47" t="str">
        <f t="shared" si="9"/>
        <v/>
      </c>
      <c r="BJ51" s="43">
        <v>31</v>
      </c>
      <c r="BL51" s="7">
        <f t="shared" si="15"/>
        <v>0</v>
      </c>
      <c r="BN51" s="22"/>
      <c r="BO51" s="23"/>
      <c r="BP51" s="75" t="str">
        <f t="shared" si="10"/>
        <v/>
      </c>
      <c r="BQ51" s="5" t="str">
        <f t="shared" si="11"/>
        <v/>
      </c>
      <c r="BR51" s="92"/>
      <c r="BS51" s="92"/>
      <c r="BY51" s="5">
        <v>62</v>
      </c>
      <c r="CA51" s="22">
        <f t="shared" si="18"/>
        <v>0</v>
      </c>
      <c r="CB51" s="5">
        <f t="shared" si="18"/>
        <v>0</v>
      </c>
      <c r="CC51" s="6">
        <v>31</v>
      </c>
      <c r="CD51" s="5" t="str">
        <f t="shared" si="13"/>
        <v/>
      </c>
      <c r="CE51" s="4">
        <v>45017</v>
      </c>
      <c r="CF51" s="23"/>
      <c r="CO51" s="98"/>
      <c r="CP51" s="20">
        <v>44445</v>
      </c>
      <c r="CQ51" s="55">
        <f t="shared" si="17"/>
        <v>0</v>
      </c>
      <c r="CR51" s="20">
        <f t="shared" si="16"/>
        <v>0</v>
      </c>
      <c r="CS51" s="21">
        <v>43672</v>
      </c>
      <c r="CT51" s="19">
        <f t="shared" si="14"/>
        <v>0</v>
      </c>
    </row>
    <row r="52" spans="2:98" ht="18" customHeight="1">
      <c r="B52" s="252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90" t="str">
        <f t="shared" si="0"/>
        <v/>
      </c>
      <c r="N52" s="291"/>
      <c r="O52" s="292" t="str">
        <f t="shared" si="4"/>
        <v/>
      </c>
      <c r="P52" s="344" t="str">
        <f t="shared" si="5"/>
        <v/>
      </c>
      <c r="Q52" s="293" t="str">
        <f t="shared" si="1"/>
        <v/>
      </c>
      <c r="R52" s="293" t="str">
        <f t="shared" si="2"/>
        <v/>
      </c>
      <c r="S52" s="293"/>
      <c r="T52" s="302"/>
      <c r="U52" s="302"/>
      <c r="V52" s="293"/>
      <c r="W52" s="282"/>
      <c r="X52" s="91" t="str">
        <f t="shared" si="3"/>
        <v/>
      </c>
      <c r="Y52" s="85"/>
      <c r="Z52" s="85"/>
      <c r="AA52" s="85"/>
      <c r="AC52" s="57"/>
      <c r="AD52" s="57"/>
      <c r="AE52" s="57"/>
      <c r="AF52" s="57"/>
      <c r="AG52" s="57"/>
      <c r="AH52" s="57"/>
      <c r="AI52" s="57"/>
      <c r="AK52" s="57"/>
      <c r="AL52" s="57"/>
      <c r="AM52" s="57"/>
      <c r="AN52" s="57"/>
      <c r="AO52" s="57"/>
      <c r="AP52" s="57"/>
      <c r="AQ52" s="57"/>
      <c r="AS52" s="56"/>
      <c r="AU52" s="97"/>
      <c r="AV52" s="26"/>
      <c r="AW52" s="26"/>
      <c r="BH52" s="5">
        <f t="shared" si="8"/>
        <v>0</v>
      </c>
      <c r="BI52" s="47" t="str">
        <f t="shared" si="9"/>
        <v/>
      </c>
      <c r="BJ52" s="1">
        <v>32</v>
      </c>
      <c r="BL52" s="7">
        <f t="shared" si="15"/>
        <v>0</v>
      </c>
      <c r="BN52" s="22"/>
      <c r="BO52" s="23"/>
      <c r="BP52" s="75" t="str">
        <f t="shared" si="10"/>
        <v/>
      </c>
      <c r="BQ52" s="5" t="str">
        <f t="shared" si="11"/>
        <v/>
      </c>
      <c r="BR52" s="92"/>
      <c r="BS52" s="92"/>
      <c r="BY52" s="5">
        <v>64</v>
      </c>
      <c r="CA52" s="22">
        <f t="shared" si="18"/>
        <v>0</v>
      </c>
      <c r="CB52" s="5">
        <f t="shared" si="18"/>
        <v>0</v>
      </c>
      <c r="CC52" s="6">
        <v>32</v>
      </c>
      <c r="CD52" s="5" t="str">
        <f t="shared" si="13"/>
        <v/>
      </c>
      <c r="CE52" s="4">
        <v>45047</v>
      </c>
      <c r="CF52" s="23"/>
      <c r="CP52" s="3">
        <v>44480</v>
      </c>
      <c r="CQ52" s="55">
        <f t="shared" si="17"/>
        <v>0</v>
      </c>
      <c r="CR52" s="20">
        <f t="shared" si="16"/>
        <v>0</v>
      </c>
      <c r="CS52" s="21">
        <v>43679</v>
      </c>
      <c r="CT52" s="19">
        <f t="shared" si="14"/>
        <v>0</v>
      </c>
    </row>
    <row r="53" spans="2:98" ht="18" customHeight="1">
      <c r="B53" s="252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90" t="str">
        <f t="shared" si="0"/>
        <v/>
      </c>
      <c r="N53" s="291"/>
      <c r="O53" s="292" t="str">
        <f t="shared" si="4"/>
        <v/>
      </c>
      <c r="P53" s="344" t="str">
        <f t="shared" si="5"/>
        <v/>
      </c>
      <c r="Q53" s="293" t="str">
        <f t="shared" si="1"/>
        <v/>
      </c>
      <c r="R53" s="293" t="str">
        <f t="shared" si="2"/>
        <v/>
      </c>
      <c r="S53" s="293"/>
      <c r="T53" s="302"/>
      <c r="U53" s="302"/>
      <c r="V53" s="293"/>
      <c r="W53" s="282"/>
      <c r="X53" s="91" t="str">
        <f t="shared" si="3"/>
        <v/>
      </c>
      <c r="Y53" s="85"/>
      <c r="Z53" s="85"/>
      <c r="AA53" s="85"/>
      <c r="AC53" s="57"/>
      <c r="AD53" s="57"/>
      <c r="AE53" s="57"/>
      <c r="AF53" s="57"/>
      <c r="AG53" s="57"/>
      <c r="AH53" s="57"/>
      <c r="AI53" s="57"/>
      <c r="AK53" s="57"/>
      <c r="AL53" s="57"/>
      <c r="AM53" s="57"/>
      <c r="AN53" s="57"/>
      <c r="AO53" s="57"/>
      <c r="AP53" s="57"/>
      <c r="AQ53" s="57"/>
      <c r="AS53" s="56"/>
      <c r="AU53" s="94"/>
      <c r="AV53" s="26"/>
      <c r="AW53" s="26"/>
      <c r="BH53" s="5">
        <f t="shared" si="8"/>
        <v>0</v>
      </c>
      <c r="BI53" s="47" t="str">
        <f t="shared" si="9"/>
        <v/>
      </c>
      <c r="BJ53" s="1">
        <v>33</v>
      </c>
      <c r="BL53" s="7">
        <f t="shared" si="15"/>
        <v>0</v>
      </c>
      <c r="BN53" s="22"/>
      <c r="BO53" s="23"/>
      <c r="BP53" s="75" t="str">
        <f t="shared" si="10"/>
        <v/>
      </c>
      <c r="BQ53" s="5" t="str">
        <f t="shared" si="11"/>
        <v/>
      </c>
      <c r="BR53" s="92"/>
      <c r="BS53" s="92"/>
      <c r="BY53" s="5">
        <v>66</v>
      </c>
      <c r="CA53" s="22">
        <f t="shared" si="18"/>
        <v>0</v>
      </c>
      <c r="CB53" s="5">
        <f t="shared" si="18"/>
        <v>0</v>
      </c>
      <c r="CC53" s="6">
        <v>33</v>
      </c>
      <c r="CD53" s="5" t="str">
        <f t="shared" si="13"/>
        <v/>
      </c>
      <c r="CE53" s="4">
        <v>45078</v>
      </c>
      <c r="CF53" s="23"/>
      <c r="CP53" s="3">
        <v>44511</v>
      </c>
      <c r="CQ53" s="55">
        <f t="shared" si="17"/>
        <v>0</v>
      </c>
      <c r="CR53" s="20">
        <f t="shared" si="16"/>
        <v>0</v>
      </c>
      <c r="CS53" s="21">
        <v>43686</v>
      </c>
      <c r="CT53" s="19">
        <f t="shared" si="14"/>
        <v>0</v>
      </c>
    </row>
    <row r="54" spans="2:98" ht="18" customHeight="1">
      <c r="B54" s="252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90" t="str">
        <f t="shared" si="0"/>
        <v/>
      </c>
      <c r="N54" s="291"/>
      <c r="O54" s="292" t="str">
        <f t="shared" si="4"/>
        <v/>
      </c>
      <c r="P54" s="344" t="str">
        <f t="shared" si="5"/>
        <v/>
      </c>
      <c r="Q54" s="293" t="str">
        <f t="shared" si="1"/>
        <v/>
      </c>
      <c r="R54" s="293" t="str">
        <f t="shared" si="2"/>
        <v/>
      </c>
      <c r="S54" s="293"/>
      <c r="T54" s="302"/>
      <c r="U54" s="302"/>
      <c r="V54" s="293"/>
      <c r="W54" s="282"/>
      <c r="X54" s="91" t="str">
        <f t="shared" si="3"/>
        <v/>
      </c>
      <c r="Y54" s="85"/>
      <c r="Z54" s="85"/>
      <c r="AA54" s="85"/>
      <c r="AC54" s="57"/>
      <c r="AD54" s="57"/>
      <c r="AE54" s="57"/>
      <c r="AF54" s="57"/>
      <c r="AG54" s="57"/>
      <c r="AH54" s="57"/>
      <c r="AI54" s="57"/>
      <c r="AK54" s="57"/>
      <c r="AL54" s="57"/>
      <c r="AM54" s="57"/>
      <c r="AN54" s="57"/>
      <c r="AO54" s="57"/>
      <c r="AP54" s="57"/>
      <c r="AQ54" s="57"/>
      <c r="AS54" s="56"/>
      <c r="AU54" s="96"/>
      <c r="AV54" s="26"/>
      <c r="AW54" s="26"/>
      <c r="BH54" s="5">
        <f t="shared" si="8"/>
        <v>0</v>
      </c>
      <c r="BI54" s="47" t="str">
        <f t="shared" si="9"/>
        <v/>
      </c>
      <c r="BJ54" s="43">
        <v>34</v>
      </c>
      <c r="BL54" s="7">
        <f t="shared" si="15"/>
        <v>0</v>
      </c>
      <c r="BN54" s="22"/>
      <c r="BO54" s="23"/>
      <c r="BP54" s="75" t="str">
        <f t="shared" si="10"/>
        <v/>
      </c>
      <c r="BQ54" s="5" t="str">
        <f t="shared" si="11"/>
        <v/>
      </c>
      <c r="BR54" s="92"/>
      <c r="BS54" s="92"/>
      <c r="BY54" s="5">
        <v>68</v>
      </c>
      <c r="CA54" s="22">
        <f t="shared" ref="CA54:CB69" si="19">CA53</f>
        <v>0</v>
      </c>
      <c r="CB54" s="5">
        <f t="shared" si="19"/>
        <v>0</v>
      </c>
      <c r="CC54" s="6">
        <v>34</v>
      </c>
      <c r="CD54" s="5" t="str">
        <f t="shared" si="13"/>
        <v/>
      </c>
      <c r="CE54" s="4">
        <v>45108</v>
      </c>
      <c r="CF54" s="23"/>
      <c r="CP54" s="3">
        <v>44525</v>
      </c>
      <c r="CQ54" s="55">
        <f t="shared" si="17"/>
        <v>0</v>
      </c>
      <c r="CR54" s="20">
        <f t="shared" si="16"/>
        <v>0</v>
      </c>
      <c r="CS54" s="21">
        <v>43693</v>
      </c>
      <c r="CT54" s="19">
        <f t="shared" si="14"/>
        <v>0</v>
      </c>
    </row>
    <row r="55" spans="2:98" ht="18" customHeight="1">
      <c r="B55" s="252"/>
      <c r="C55" s="249"/>
      <c r="D55" s="249"/>
      <c r="E55" s="249"/>
      <c r="F55" s="249"/>
      <c r="G55" s="249"/>
      <c r="H55" s="249"/>
      <c r="I55" s="249"/>
      <c r="J55" s="249"/>
      <c r="K55" s="249"/>
      <c r="L55" s="249"/>
      <c r="M55" s="290" t="str">
        <f t="shared" si="0"/>
        <v/>
      </c>
      <c r="N55" s="291"/>
      <c r="O55" s="292" t="str">
        <f t="shared" si="4"/>
        <v/>
      </c>
      <c r="P55" s="344" t="str">
        <f t="shared" si="5"/>
        <v/>
      </c>
      <c r="Q55" s="293" t="str">
        <f t="shared" si="1"/>
        <v/>
      </c>
      <c r="R55" s="293" t="str">
        <f t="shared" si="2"/>
        <v/>
      </c>
      <c r="S55" s="293"/>
      <c r="T55" s="302"/>
      <c r="U55" s="302"/>
      <c r="V55" s="293"/>
      <c r="W55" s="282"/>
      <c r="X55" s="91" t="str">
        <f t="shared" si="3"/>
        <v/>
      </c>
      <c r="Y55" s="85"/>
      <c r="Z55" s="85"/>
      <c r="AA55" s="85"/>
      <c r="AC55" s="57"/>
      <c r="AD55" s="57"/>
      <c r="AE55" s="57"/>
      <c r="AF55" s="57"/>
      <c r="AG55" s="57"/>
      <c r="AH55" s="57"/>
      <c r="AI55" s="57"/>
      <c r="AK55" s="57"/>
      <c r="AL55" s="57"/>
      <c r="AM55" s="57"/>
      <c r="AN55" s="57"/>
      <c r="AO55" s="57"/>
      <c r="AP55" s="57"/>
      <c r="AQ55" s="57"/>
      <c r="AS55" s="56"/>
      <c r="AU55" s="94"/>
      <c r="AV55" s="26"/>
      <c r="AW55" s="26"/>
      <c r="BH55" s="5">
        <f t="shared" si="8"/>
        <v>0</v>
      </c>
      <c r="BI55" s="47" t="str">
        <f t="shared" si="9"/>
        <v/>
      </c>
      <c r="BJ55" s="1">
        <v>35</v>
      </c>
      <c r="BL55" s="7">
        <f t="shared" si="15"/>
        <v>0</v>
      </c>
      <c r="BN55" s="22"/>
      <c r="BO55" s="23"/>
      <c r="BP55" s="75" t="str">
        <f t="shared" si="10"/>
        <v/>
      </c>
      <c r="BQ55" s="5" t="str">
        <f t="shared" si="11"/>
        <v/>
      </c>
      <c r="BR55" s="92"/>
      <c r="BS55" s="92"/>
      <c r="BY55" s="5">
        <v>70</v>
      </c>
      <c r="CA55" s="22">
        <f t="shared" si="19"/>
        <v>0</v>
      </c>
      <c r="CB55" s="5">
        <f t="shared" si="19"/>
        <v>0</v>
      </c>
      <c r="CC55" s="6">
        <v>35</v>
      </c>
      <c r="CD55" s="5" t="str">
        <f t="shared" si="13"/>
        <v/>
      </c>
      <c r="CE55" s="4">
        <v>45139</v>
      </c>
      <c r="CF55" s="23"/>
      <c r="CP55" s="3">
        <v>44554</v>
      </c>
      <c r="CQ55" s="55">
        <f t="shared" si="17"/>
        <v>0</v>
      </c>
      <c r="CR55" s="20">
        <f t="shared" si="16"/>
        <v>0</v>
      </c>
      <c r="CS55" s="21">
        <v>43700</v>
      </c>
      <c r="CT55" s="19">
        <f t="shared" si="14"/>
        <v>0</v>
      </c>
    </row>
    <row r="56" spans="2:98" ht="18" customHeight="1">
      <c r="B56" s="252"/>
      <c r="C56" s="249"/>
      <c r="D56" s="249"/>
      <c r="E56" s="249"/>
      <c r="F56" s="249"/>
      <c r="G56" s="249"/>
      <c r="H56" s="249"/>
      <c r="I56" s="249"/>
      <c r="J56" s="249"/>
      <c r="K56" s="249"/>
      <c r="L56" s="249"/>
      <c r="M56" s="290" t="str">
        <f t="shared" si="0"/>
        <v/>
      </c>
      <c r="N56" s="291"/>
      <c r="O56" s="292" t="str">
        <f t="shared" si="4"/>
        <v/>
      </c>
      <c r="P56" s="344" t="str">
        <f t="shared" si="5"/>
        <v/>
      </c>
      <c r="Q56" s="293" t="str">
        <f t="shared" si="1"/>
        <v/>
      </c>
      <c r="R56" s="293" t="str">
        <f t="shared" si="2"/>
        <v/>
      </c>
      <c r="S56" s="293"/>
      <c r="T56" s="302"/>
      <c r="U56" s="302"/>
      <c r="V56" s="293"/>
      <c r="W56" s="282"/>
      <c r="X56" s="91" t="str">
        <f t="shared" si="3"/>
        <v/>
      </c>
      <c r="Y56" s="85"/>
      <c r="Z56" s="85"/>
      <c r="AA56" s="85"/>
      <c r="AC56" s="57"/>
      <c r="AD56" s="57"/>
      <c r="AE56" s="57"/>
      <c r="AF56" s="57"/>
      <c r="AG56" s="57"/>
      <c r="AH56" s="57"/>
      <c r="AI56" s="57"/>
      <c r="AK56" s="57"/>
      <c r="AL56" s="57"/>
      <c r="AM56" s="57"/>
      <c r="AN56" s="57"/>
      <c r="AO56" s="57"/>
      <c r="AP56" s="57"/>
      <c r="AQ56" s="57"/>
      <c r="AS56" s="56"/>
      <c r="AU56" s="95"/>
      <c r="AV56" s="26"/>
      <c r="AW56" s="26"/>
      <c r="BH56" s="5">
        <f t="shared" si="8"/>
        <v>0</v>
      </c>
      <c r="BI56" s="47" t="str">
        <f t="shared" si="9"/>
        <v/>
      </c>
      <c r="BJ56" s="1">
        <v>36</v>
      </c>
      <c r="BL56" s="7">
        <f t="shared" si="15"/>
        <v>0</v>
      </c>
      <c r="BN56" s="22"/>
      <c r="BO56" s="23"/>
      <c r="BP56" s="75" t="str">
        <f t="shared" si="10"/>
        <v/>
      </c>
      <c r="BQ56" s="5" t="str">
        <f t="shared" si="11"/>
        <v/>
      </c>
      <c r="BR56" s="92"/>
      <c r="BS56" s="92"/>
      <c r="BY56" s="5">
        <v>72</v>
      </c>
      <c r="CA56" s="22">
        <f t="shared" si="19"/>
        <v>0</v>
      </c>
      <c r="CB56" s="5">
        <f t="shared" si="19"/>
        <v>0</v>
      </c>
      <c r="CC56" s="6">
        <v>36</v>
      </c>
      <c r="CD56" s="5" t="str">
        <f t="shared" si="13"/>
        <v/>
      </c>
      <c r="CE56" s="4">
        <v>45170</v>
      </c>
      <c r="CF56" s="23"/>
      <c r="CP56" s="3">
        <v>44561</v>
      </c>
      <c r="CQ56" s="55">
        <f t="shared" si="17"/>
        <v>0</v>
      </c>
      <c r="CR56" s="20">
        <f t="shared" si="16"/>
        <v>0</v>
      </c>
      <c r="CS56" s="21">
        <v>43707</v>
      </c>
      <c r="CT56" s="19">
        <f t="shared" si="14"/>
        <v>0</v>
      </c>
    </row>
    <row r="57" spans="2:98" ht="18" customHeight="1">
      <c r="B57" s="252"/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90" t="str">
        <f t="shared" si="0"/>
        <v/>
      </c>
      <c r="N57" s="291"/>
      <c r="O57" s="292" t="str">
        <f t="shared" si="4"/>
        <v/>
      </c>
      <c r="P57" s="344" t="str">
        <f t="shared" si="5"/>
        <v/>
      </c>
      <c r="Q57" s="293" t="str">
        <f t="shared" si="1"/>
        <v/>
      </c>
      <c r="R57" s="293" t="str">
        <f t="shared" si="2"/>
        <v/>
      </c>
      <c r="S57" s="293"/>
      <c r="T57" s="302"/>
      <c r="U57" s="302"/>
      <c r="V57" s="293"/>
      <c r="W57" s="282"/>
      <c r="X57" s="91" t="str">
        <f t="shared" si="3"/>
        <v/>
      </c>
      <c r="Y57" s="85"/>
      <c r="Z57" s="85"/>
      <c r="AA57" s="85"/>
      <c r="AC57" s="358"/>
      <c r="AD57" s="358"/>
      <c r="AE57" s="358"/>
      <c r="AF57" s="358"/>
      <c r="AG57" s="358"/>
      <c r="AH57" s="358"/>
      <c r="AI57" s="358"/>
      <c r="AK57" s="358"/>
      <c r="AL57" s="358"/>
      <c r="AM57" s="358"/>
      <c r="AN57" s="358"/>
      <c r="AO57" s="358"/>
      <c r="AP57" s="358"/>
      <c r="AQ57" s="358"/>
      <c r="AS57" s="56"/>
      <c r="AU57" s="96"/>
      <c r="AV57" s="26"/>
      <c r="AW57" s="26"/>
      <c r="BH57" s="5">
        <f t="shared" si="8"/>
        <v>0</v>
      </c>
      <c r="BI57" s="47" t="str">
        <f t="shared" si="9"/>
        <v/>
      </c>
      <c r="BJ57" s="43">
        <v>37</v>
      </c>
      <c r="BL57" s="7">
        <f t="shared" si="15"/>
        <v>0</v>
      </c>
      <c r="BN57" s="22"/>
      <c r="BO57" s="23"/>
      <c r="BP57" s="75" t="str">
        <f t="shared" si="10"/>
        <v/>
      </c>
      <c r="BQ57" s="5" t="str">
        <f t="shared" si="11"/>
        <v/>
      </c>
      <c r="BR57" s="92"/>
      <c r="BS57" s="92"/>
      <c r="BY57" s="5">
        <v>74</v>
      </c>
      <c r="CA57" s="22">
        <f t="shared" si="19"/>
        <v>0</v>
      </c>
      <c r="CB57" s="5">
        <f t="shared" si="19"/>
        <v>0</v>
      </c>
      <c r="CC57" s="6">
        <v>37</v>
      </c>
      <c r="CD57" s="5" t="str">
        <f t="shared" si="13"/>
        <v/>
      </c>
      <c r="CE57" s="4">
        <v>45200</v>
      </c>
      <c r="CF57" s="23"/>
      <c r="CP57" s="3">
        <v>44578</v>
      </c>
      <c r="CQ57" s="55">
        <f t="shared" si="17"/>
        <v>0</v>
      </c>
      <c r="CR57" s="20">
        <f t="shared" si="16"/>
        <v>0</v>
      </c>
      <c r="CS57" s="21">
        <v>43714</v>
      </c>
      <c r="CT57" s="19">
        <f t="shared" si="14"/>
        <v>0</v>
      </c>
    </row>
    <row r="58" spans="2:98" ht="18" customHeight="1">
      <c r="B58" s="252"/>
      <c r="C58" s="249"/>
      <c r="D58" s="249"/>
      <c r="E58" s="249"/>
      <c r="F58" s="249"/>
      <c r="G58" s="249"/>
      <c r="H58" s="249"/>
      <c r="I58" s="249"/>
      <c r="J58" s="249"/>
      <c r="K58" s="249"/>
      <c r="L58" s="249"/>
      <c r="M58" s="290" t="str">
        <f t="shared" si="0"/>
        <v/>
      </c>
      <c r="N58" s="291"/>
      <c r="O58" s="292" t="str">
        <f t="shared" si="4"/>
        <v/>
      </c>
      <c r="P58" s="344" t="str">
        <f t="shared" si="5"/>
        <v/>
      </c>
      <c r="Q58" s="293" t="str">
        <f t="shared" si="1"/>
        <v/>
      </c>
      <c r="R58" s="293" t="str">
        <f t="shared" si="2"/>
        <v/>
      </c>
      <c r="S58" s="293"/>
      <c r="T58" s="302"/>
      <c r="U58" s="302"/>
      <c r="V58" s="293"/>
      <c r="W58" s="282"/>
      <c r="X58" s="91" t="str">
        <f t="shared" si="3"/>
        <v/>
      </c>
      <c r="Y58" s="85"/>
      <c r="Z58" s="85"/>
      <c r="AA58" s="85"/>
      <c r="AC58" s="90"/>
      <c r="AD58" s="90"/>
      <c r="AE58" s="90"/>
      <c r="AF58" s="90"/>
      <c r="AG58" s="90"/>
      <c r="AH58" s="90"/>
      <c r="AI58" s="90"/>
      <c r="AK58" s="90"/>
      <c r="AL58" s="90"/>
      <c r="AM58" s="90"/>
      <c r="AN58" s="90"/>
      <c r="AO58" s="90"/>
      <c r="AP58" s="90"/>
      <c r="AQ58" s="90"/>
      <c r="AS58" s="56"/>
      <c r="AU58" s="94"/>
      <c r="AV58" s="26"/>
      <c r="AW58" s="26"/>
      <c r="BH58" s="5">
        <f t="shared" si="8"/>
        <v>0</v>
      </c>
      <c r="BI58" s="47" t="str">
        <f t="shared" si="9"/>
        <v/>
      </c>
      <c r="BJ58" s="1">
        <v>38</v>
      </c>
      <c r="BL58" s="7">
        <f t="shared" si="15"/>
        <v>0</v>
      </c>
      <c r="BN58" s="22"/>
      <c r="BO58" s="23"/>
      <c r="BP58" s="75" t="str">
        <f t="shared" si="10"/>
        <v/>
      </c>
      <c r="BQ58" s="5" t="str">
        <f t="shared" si="11"/>
        <v/>
      </c>
      <c r="BR58" s="92"/>
      <c r="BS58" s="92"/>
      <c r="BY58" s="5">
        <v>76</v>
      </c>
      <c r="CA58" s="22">
        <f t="shared" si="19"/>
        <v>0</v>
      </c>
      <c r="CB58" s="5">
        <f t="shared" si="19"/>
        <v>0</v>
      </c>
      <c r="CC58" s="6">
        <v>38</v>
      </c>
      <c r="CD58" s="5" t="str">
        <f t="shared" si="13"/>
        <v/>
      </c>
      <c r="CE58" s="4">
        <v>45231</v>
      </c>
      <c r="CF58" s="23"/>
      <c r="CP58" s="3">
        <v>44613</v>
      </c>
      <c r="CQ58" s="55">
        <f t="shared" si="17"/>
        <v>0</v>
      </c>
      <c r="CR58" s="20">
        <f t="shared" si="16"/>
        <v>0</v>
      </c>
      <c r="CS58" s="21">
        <v>43721</v>
      </c>
      <c r="CT58" s="19">
        <f t="shared" si="14"/>
        <v>0</v>
      </c>
    </row>
    <row r="59" spans="2:98" ht="18" customHeight="1">
      <c r="B59" s="252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90" t="str">
        <f t="shared" si="0"/>
        <v/>
      </c>
      <c r="N59" s="291"/>
      <c r="O59" s="292" t="str">
        <f t="shared" si="4"/>
        <v/>
      </c>
      <c r="P59" s="344" t="str">
        <f t="shared" si="5"/>
        <v/>
      </c>
      <c r="Q59" s="293" t="str">
        <f t="shared" si="1"/>
        <v/>
      </c>
      <c r="R59" s="293" t="str">
        <f t="shared" si="2"/>
        <v/>
      </c>
      <c r="S59" s="293"/>
      <c r="T59" s="302"/>
      <c r="U59" s="302"/>
      <c r="V59" s="293"/>
      <c r="W59" s="282"/>
      <c r="X59" s="91" t="str">
        <f t="shared" si="3"/>
        <v/>
      </c>
      <c r="Y59" s="85"/>
      <c r="Z59" s="85"/>
      <c r="AA59" s="85"/>
      <c r="AC59" s="57"/>
      <c r="AD59" s="57"/>
      <c r="AE59" s="57"/>
      <c r="AF59" s="57"/>
      <c r="AG59" s="57"/>
      <c r="AH59" s="57"/>
      <c r="AI59" s="57"/>
      <c r="AK59" s="57"/>
      <c r="AL59" s="57"/>
      <c r="AM59" s="57"/>
      <c r="AN59" s="57"/>
      <c r="AO59" s="57"/>
      <c r="AP59" s="57"/>
      <c r="AQ59" s="57"/>
      <c r="AS59" s="56"/>
      <c r="AU59" s="95"/>
      <c r="AV59" s="26"/>
      <c r="AW59" s="26"/>
      <c r="BH59" s="5">
        <f t="shared" si="8"/>
        <v>0</v>
      </c>
      <c r="BI59" s="47" t="str">
        <f t="shared" si="9"/>
        <v/>
      </c>
      <c r="BJ59" s="1">
        <v>39</v>
      </c>
      <c r="BL59" s="7">
        <f t="shared" si="15"/>
        <v>0</v>
      </c>
      <c r="BN59" s="22"/>
      <c r="BO59" s="23"/>
      <c r="BP59" s="75" t="str">
        <f t="shared" si="10"/>
        <v/>
      </c>
      <c r="BQ59" s="5" t="str">
        <f t="shared" si="11"/>
        <v/>
      </c>
      <c r="BR59" s="92"/>
      <c r="BS59" s="92"/>
      <c r="BY59" s="5">
        <v>78</v>
      </c>
      <c r="CA59" s="22">
        <f t="shared" si="19"/>
        <v>0</v>
      </c>
      <c r="CB59" s="5">
        <f t="shared" si="19"/>
        <v>0</v>
      </c>
      <c r="CC59" s="6">
        <v>39</v>
      </c>
      <c r="CD59" s="5" t="str">
        <f t="shared" si="13"/>
        <v/>
      </c>
      <c r="CE59" s="4">
        <v>45261</v>
      </c>
      <c r="CF59" s="23"/>
      <c r="CP59" s="3">
        <v>44711</v>
      </c>
      <c r="CQ59" s="55">
        <f t="shared" si="17"/>
        <v>0</v>
      </c>
      <c r="CR59" s="20">
        <f t="shared" si="16"/>
        <v>0</v>
      </c>
      <c r="CS59" s="21">
        <v>43728</v>
      </c>
      <c r="CT59" s="19">
        <f t="shared" si="14"/>
        <v>0</v>
      </c>
    </row>
    <row r="60" spans="2:98" ht="18" customHeight="1">
      <c r="B60" s="252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90" t="str">
        <f t="shared" si="0"/>
        <v/>
      </c>
      <c r="N60" s="291"/>
      <c r="O60" s="292" t="str">
        <f t="shared" si="4"/>
        <v/>
      </c>
      <c r="P60" s="344" t="str">
        <f t="shared" si="5"/>
        <v/>
      </c>
      <c r="Q60" s="293" t="str">
        <f t="shared" si="1"/>
        <v/>
      </c>
      <c r="R60" s="293" t="str">
        <f t="shared" si="2"/>
        <v/>
      </c>
      <c r="S60" s="293"/>
      <c r="T60" s="302"/>
      <c r="U60" s="302"/>
      <c r="V60" s="293"/>
      <c r="W60" s="282"/>
      <c r="X60" s="91" t="str">
        <f t="shared" si="3"/>
        <v/>
      </c>
      <c r="Y60" s="85"/>
      <c r="Z60" s="85"/>
      <c r="AA60" s="85"/>
      <c r="AC60" s="57"/>
      <c r="AD60" s="57"/>
      <c r="AE60" s="57"/>
      <c r="AF60" s="57"/>
      <c r="AG60" s="57"/>
      <c r="AH60" s="57"/>
      <c r="AI60" s="57"/>
      <c r="AK60" s="57"/>
      <c r="AL60" s="57"/>
      <c r="AM60" s="57"/>
      <c r="AN60" s="57"/>
      <c r="AO60" s="57"/>
      <c r="AP60" s="57"/>
      <c r="AQ60" s="57"/>
      <c r="AS60" s="56"/>
      <c r="AU60" s="95"/>
      <c r="AV60" s="26"/>
      <c r="AW60" s="26"/>
      <c r="BH60" s="5">
        <f t="shared" si="8"/>
        <v>0</v>
      </c>
      <c r="BI60" s="47" t="str">
        <f t="shared" si="9"/>
        <v/>
      </c>
      <c r="BJ60" s="43">
        <v>40</v>
      </c>
      <c r="BL60" s="7">
        <f t="shared" si="15"/>
        <v>0</v>
      </c>
      <c r="BN60" s="22"/>
      <c r="BO60" s="23"/>
      <c r="BP60" s="75" t="str">
        <f t="shared" si="10"/>
        <v/>
      </c>
      <c r="BQ60" s="5" t="str">
        <f t="shared" si="11"/>
        <v/>
      </c>
      <c r="BR60" s="92"/>
      <c r="BS60" s="92"/>
      <c r="BY60" s="5">
        <v>80</v>
      </c>
      <c r="CA60" s="22">
        <f t="shared" si="19"/>
        <v>0</v>
      </c>
      <c r="CB60" s="5">
        <f t="shared" si="19"/>
        <v>0</v>
      </c>
      <c r="CC60" s="6">
        <v>40</v>
      </c>
      <c r="CD60" s="5" t="str">
        <f t="shared" si="13"/>
        <v/>
      </c>
      <c r="CE60" s="4">
        <v>45292</v>
      </c>
      <c r="CF60" s="23"/>
      <c r="CP60" s="3">
        <v>44746</v>
      </c>
      <c r="CQ60" s="55">
        <f t="shared" si="17"/>
        <v>0</v>
      </c>
      <c r="CR60" s="20">
        <f t="shared" si="16"/>
        <v>0</v>
      </c>
      <c r="CS60" s="21">
        <v>43735</v>
      </c>
      <c r="CT60" s="19">
        <f t="shared" si="14"/>
        <v>0</v>
      </c>
    </row>
    <row r="61" spans="2:98" ht="18" customHeight="1">
      <c r="B61" s="252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90" t="str">
        <f t="shared" si="0"/>
        <v/>
      </c>
      <c r="N61" s="291"/>
      <c r="O61" s="292" t="str">
        <f t="shared" si="4"/>
        <v/>
      </c>
      <c r="P61" s="344" t="str">
        <f t="shared" si="5"/>
        <v/>
      </c>
      <c r="Q61" s="293" t="str">
        <f t="shared" si="1"/>
        <v/>
      </c>
      <c r="R61" s="293" t="str">
        <f t="shared" si="2"/>
        <v/>
      </c>
      <c r="S61" s="293"/>
      <c r="T61" s="302"/>
      <c r="U61" s="302"/>
      <c r="V61" s="293"/>
      <c r="W61" s="282"/>
      <c r="X61" s="91" t="str">
        <f t="shared" si="3"/>
        <v/>
      </c>
      <c r="Y61" s="85"/>
      <c r="Z61" s="85"/>
      <c r="AA61" s="85"/>
      <c r="AC61" s="57"/>
      <c r="AD61" s="57"/>
      <c r="AE61" s="57"/>
      <c r="AF61" s="57"/>
      <c r="AG61" s="57"/>
      <c r="AH61" s="57"/>
      <c r="AI61" s="57"/>
      <c r="AK61" s="57"/>
      <c r="AL61" s="57"/>
      <c r="AM61" s="57"/>
      <c r="AN61" s="57"/>
      <c r="AO61" s="57"/>
      <c r="AP61" s="57"/>
      <c r="AQ61" s="57"/>
      <c r="AS61" s="56"/>
      <c r="AU61" s="94"/>
      <c r="AV61" s="26"/>
      <c r="AW61" s="26"/>
      <c r="BH61" s="5">
        <f t="shared" si="8"/>
        <v>0</v>
      </c>
      <c r="BI61" s="47" t="str">
        <f t="shared" si="9"/>
        <v/>
      </c>
      <c r="BJ61" s="1">
        <v>41</v>
      </c>
      <c r="BL61" s="7">
        <f t="shared" si="15"/>
        <v>0</v>
      </c>
      <c r="BN61" s="22"/>
      <c r="BO61" s="23"/>
      <c r="BP61" s="75" t="str">
        <f t="shared" si="10"/>
        <v/>
      </c>
      <c r="BQ61" s="5" t="str">
        <f t="shared" si="11"/>
        <v/>
      </c>
      <c r="BR61" s="92"/>
      <c r="BS61" s="92"/>
      <c r="BY61" s="5">
        <v>82</v>
      </c>
      <c r="CA61" s="22">
        <f t="shared" si="19"/>
        <v>0</v>
      </c>
      <c r="CB61" s="5">
        <f t="shared" si="19"/>
        <v>0</v>
      </c>
      <c r="CC61" s="6">
        <v>41</v>
      </c>
      <c r="CD61" s="5" t="str">
        <f t="shared" si="13"/>
        <v/>
      </c>
      <c r="CE61" s="4">
        <v>45323</v>
      </c>
      <c r="CF61" s="23"/>
      <c r="CP61" s="3">
        <v>44809</v>
      </c>
      <c r="CQ61" s="55">
        <f t="shared" si="17"/>
        <v>0</v>
      </c>
      <c r="CR61" s="20">
        <f t="shared" si="16"/>
        <v>0</v>
      </c>
      <c r="CS61" s="21">
        <v>43742</v>
      </c>
      <c r="CT61" s="19">
        <f t="shared" si="14"/>
        <v>0</v>
      </c>
    </row>
    <row r="62" spans="2:98" ht="18" customHeight="1">
      <c r="B62" s="252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90" t="str">
        <f t="shared" si="0"/>
        <v/>
      </c>
      <c r="N62" s="291"/>
      <c r="O62" s="292" t="str">
        <f t="shared" si="4"/>
        <v/>
      </c>
      <c r="P62" s="344" t="str">
        <f t="shared" si="5"/>
        <v/>
      </c>
      <c r="Q62" s="293" t="str">
        <f t="shared" si="1"/>
        <v/>
      </c>
      <c r="R62" s="293" t="str">
        <f t="shared" si="2"/>
        <v/>
      </c>
      <c r="S62" s="293"/>
      <c r="T62" s="302"/>
      <c r="U62" s="302"/>
      <c r="V62" s="293"/>
      <c r="W62" s="282"/>
      <c r="X62" s="91" t="str">
        <f t="shared" si="3"/>
        <v/>
      </c>
      <c r="Y62" s="85"/>
      <c r="Z62" s="85"/>
      <c r="AA62" s="85"/>
      <c r="AC62" s="57"/>
      <c r="AD62" s="57"/>
      <c r="AE62" s="57"/>
      <c r="AF62" s="57"/>
      <c r="AG62" s="57"/>
      <c r="AH62" s="57"/>
      <c r="AI62" s="57"/>
      <c r="AK62" s="57"/>
      <c r="AL62" s="57"/>
      <c r="AM62" s="57"/>
      <c r="AN62" s="57"/>
      <c r="AO62" s="57"/>
      <c r="AP62" s="57"/>
      <c r="AQ62" s="57"/>
      <c r="AS62" s="56"/>
      <c r="AU62" s="93"/>
      <c r="AV62" s="26"/>
      <c r="AW62" s="26"/>
      <c r="BH62" s="5">
        <f t="shared" si="8"/>
        <v>0</v>
      </c>
      <c r="BI62" s="47" t="str">
        <f t="shared" si="9"/>
        <v/>
      </c>
      <c r="BJ62" s="1">
        <v>42</v>
      </c>
      <c r="BL62" s="7">
        <f t="shared" si="15"/>
        <v>0</v>
      </c>
      <c r="BN62" s="22"/>
      <c r="BO62" s="23"/>
      <c r="BP62" s="75" t="str">
        <f t="shared" si="10"/>
        <v/>
      </c>
      <c r="BQ62" s="5" t="str">
        <f t="shared" si="11"/>
        <v/>
      </c>
      <c r="BR62" s="92"/>
      <c r="BS62" s="92"/>
      <c r="BY62" s="5">
        <v>84</v>
      </c>
      <c r="CA62" s="22">
        <f t="shared" si="19"/>
        <v>0</v>
      </c>
      <c r="CB62" s="5">
        <f t="shared" si="19"/>
        <v>0</v>
      </c>
      <c r="CC62" s="6">
        <v>42</v>
      </c>
      <c r="CD62" s="5" t="str">
        <f t="shared" si="13"/>
        <v/>
      </c>
      <c r="CE62" s="4">
        <v>45352</v>
      </c>
      <c r="CF62" s="23"/>
      <c r="CP62" s="3">
        <v>44844</v>
      </c>
      <c r="CQ62" s="55">
        <f t="shared" si="17"/>
        <v>0</v>
      </c>
      <c r="CR62" s="20">
        <f t="shared" si="16"/>
        <v>0</v>
      </c>
      <c r="CS62" s="21">
        <v>43749</v>
      </c>
      <c r="CT62" s="19">
        <f t="shared" si="14"/>
        <v>0</v>
      </c>
    </row>
    <row r="63" spans="2:98" ht="18" customHeight="1">
      <c r="B63" s="252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90" t="str">
        <f t="shared" si="0"/>
        <v/>
      </c>
      <c r="N63" s="291"/>
      <c r="O63" s="292" t="str">
        <f t="shared" si="4"/>
        <v/>
      </c>
      <c r="P63" s="344" t="str">
        <f t="shared" si="5"/>
        <v/>
      </c>
      <c r="Q63" s="293" t="str">
        <f t="shared" si="1"/>
        <v/>
      </c>
      <c r="R63" s="293" t="str">
        <f t="shared" si="2"/>
        <v/>
      </c>
      <c r="S63" s="293"/>
      <c r="T63" s="302"/>
      <c r="U63" s="302"/>
      <c r="V63" s="293"/>
      <c r="W63" s="282"/>
      <c r="X63" s="91" t="str">
        <f t="shared" si="3"/>
        <v/>
      </c>
      <c r="Y63" s="85"/>
      <c r="Z63" s="85"/>
      <c r="AA63" s="85"/>
      <c r="AC63" s="57"/>
      <c r="AD63" s="57"/>
      <c r="AE63" s="57"/>
      <c r="AF63" s="57"/>
      <c r="AG63" s="57"/>
      <c r="AH63" s="57"/>
      <c r="AI63" s="57"/>
      <c r="AK63" s="57"/>
      <c r="AL63" s="57"/>
      <c r="AM63" s="57"/>
      <c r="AN63" s="57"/>
      <c r="AO63" s="57"/>
      <c r="AP63" s="57"/>
      <c r="AQ63" s="57"/>
      <c r="AS63" s="56"/>
      <c r="AU63" s="89"/>
      <c r="AV63" s="26"/>
      <c r="AW63" s="26"/>
      <c r="BH63" s="5">
        <f t="shared" si="8"/>
        <v>0</v>
      </c>
      <c r="BI63" s="47" t="str">
        <f t="shared" si="9"/>
        <v/>
      </c>
      <c r="BJ63" s="43">
        <v>43</v>
      </c>
      <c r="BL63" s="7">
        <f t="shared" si="15"/>
        <v>0</v>
      </c>
      <c r="BN63" s="22"/>
      <c r="BO63" s="23"/>
      <c r="BP63" s="75" t="str">
        <f t="shared" si="10"/>
        <v/>
      </c>
      <c r="BQ63" s="5" t="str">
        <f t="shared" si="11"/>
        <v/>
      </c>
      <c r="BR63" s="92"/>
      <c r="BS63" s="92"/>
      <c r="BY63" s="5">
        <v>86</v>
      </c>
      <c r="CA63" s="22">
        <f t="shared" si="19"/>
        <v>0</v>
      </c>
      <c r="CB63" s="5">
        <f t="shared" si="19"/>
        <v>0</v>
      </c>
      <c r="CC63" s="6">
        <v>43</v>
      </c>
      <c r="CD63" s="5" t="str">
        <f t="shared" si="13"/>
        <v/>
      </c>
      <c r="CE63" s="4">
        <v>45383</v>
      </c>
      <c r="CF63" s="23"/>
      <c r="CP63" s="3">
        <v>44876</v>
      </c>
      <c r="CQ63" s="55">
        <f t="shared" si="17"/>
        <v>0</v>
      </c>
      <c r="CR63" s="20">
        <f t="shared" si="16"/>
        <v>0</v>
      </c>
      <c r="CS63" s="21">
        <v>43756</v>
      </c>
      <c r="CT63" s="19">
        <f t="shared" si="14"/>
        <v>0</v>
      </c>
    </row>
    <row r="64" spans="2:98" ht="18" customHeight="1">
      <c r="B64" s="252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90" t="str">
        <f t="shared" si="0"/>
        <v/>
      </c>
      <c r="N64" s="291"/>
      <c r="O64" s="292" t="str">
        <f t="shared" si="4"/>
        <v/>
      </c>
      <c r="P64" s="344" t="str">
        <f t="shared" si="5"/>
        <v/>
      </c>
      <c r="Q64" s="293" t="str">
        <f t="shared" si="1"/>
        <v/>
      </c>
      <c r="R64" s="293" t="str">
        <f t="shared" si="2"/>
        <v/>
      </c>
      <c r="S64" s="293"/>
      <c r="T64" s="302"/>
      <c r="U64" s="302"/>
      <c r="V64" s="293"/>
      <c r="W64" s="282"/>
      <c r="X64" s="91" t="str">
        <f t="shared" si="3"/>
        <v/>
      </c>
      <c r="Y64" s="85"/>
      <c r="Z64" s="85"/>
      <c r="AA64" s="85"/>
      <c r="AC64" s="57"/>
      <c r="AD64" s="57"/>
      <c r="AE64" s="57"/>
      <c r="AF64" s="57"/>
      <c r="AG64" s="57"/>
      <c r="AH64" s="57"/>
      <c r="AI64" s="57"/>
      <c r="AK64" s="57"/>
      <c r="AL64" s="57"/>
      <c r="AM64" s="57"/>
      <c r="AN64" s="57"/>
      <c r="AO64" s="57"/>
      <c r="AP64" s="57"/>
      <c r="AQ64" s="57"/>
      <c r="AS64" s="56"/>
      <c r="AU64" s="89"/>
      <c r="AV64" s="26"/>
      <c r="AW64" s="26"/>
      <c r="BH64" s="5">
        <f t="shared" si="8"/>
        <v>0</v>
      </c>
      <c r="BI64" s="47" t="str">
        <f t="shared" si="9"/>
        <v/>
      </c>
      <c r="BJ64" s="1">
        <v>44</v>
      </c>
      <c r="BL64" s="7">
        <f t="shared" si="15"/>
        <v>0</v>
      </c>
      <c r="BN64" s="22"/>
      <c r="BO64" s="23"/>
      <c r="BP64" s="75" t="str">
        <f t="shared" si="10"/>
        <v/>
      </c>
      <c r="BQ64" s="5" t="str">
        <f t="shared" si="11"/>
        <v/>
      </c>
      <c r="BR64" s="92"/>
      <c r="BS64" s="92"/>
      <c r="BY64" s="5">
        <v>88</v>
      </c>
      <c r="CA64" s="22">
        <f t="shared" si="19"/>
        <v>0</v>
      </c>
      <c r="CB64" s="5">
        <f t="shared" si="19"/>
        <v>0</v>
      </c>
      <c r="CC64" s="6">
        <v>44</v>
      </c>
      <c r="CD64" s="5" t="str">
        <f t="shared" si="13"/>
        <v/>
      </c>
      <c r="CE64" s="4">
        <v>45413</v>
      </c>
      <c r="CF64" s="23"/>
      <c r="CP64" s="3">
        <v>44889</v>
      </c>
      <c r="CQ64" s="55">
        <f t="shared" si="17"/>
        <v>0</v>
      </c>
      <c r="CR64" s="20">
        <f t="shared" si="16"/>
        <v>0</v>
      </c>
      <c r="CS64" s="21">
        <v>43763</v>
      </c>
      <c r="CT64" s="19">
        <f t="shared" si="14"/>
        <v>0</v>
      </c>
    </row>
    <row r="65" spans="2:98" ht="18" customHeight="1">
      <c r="B65" s="252"/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90" t="str">
        <f t="shared" si="0"/>
        <v/>
      </c>
      <c r="N65" s="291"/>
      <c r="O65" s="292" t="str">
        <f t="shared" si="4"/>
        <v/>
      </c>
      <c r="P65" s="344" t="str">
        <f t="shared" si="5"/>
        <v/>
      </c>
      <c r="Q65" s="293" t="str">
        <f t="shared" si="1"/>
        <v/>
      </c>
      <c r="R65" s="293" t="str">
        <f t="shared" si="2"/>
        <v/>
      </c>
      <c r="S65" s="293"/>
      <c r="T65" s="302"/>
      <c r="U65" s="302"/>
      <c r="V65" s="293"/>
      <c r="W65" s="282"/>
      <c r="X65" s="91" t="str">
        <f t="shared" si="3"/>
        <v/>
      </c>
      <c r="Y65" s="85"/>
      <c r="Z65" s="85"/>
      <c r="AA65" s="85"/>
      <c r="AC65" s="43"/>
      <c r="AD65" s="43"/>
      <c r="AE65" s="43"/>
      <c r="AF65" s="43"/>
      <c r="AG65" s="43"/>
      <c r="AH65" s="43"/>
      <c r="AI65" s="43"/>
      <c r="AS65" s="56"/>
      <c r="AU65" s="89"/>
      <c r="AV65" s="26"/>
      <c r="AW65" s="26"/>
      <c r="BH65" s="5">
        <f t="shared" si="8"/>
        <v>0</v>
      </c>
      <c r="BI65" s="47" t="str">
        <f t="shared" si="9"/>
        <v/>
      </c>
      <c r="BJ65" s="1">
        <v>45</v>
      </c>
      <c r="BL65" s="7">
        <f t="shared" si="15"/>
        <v>0</v>
      </c>
      <c r="BN65" s="22"/>
      <c r="BO65" s="23"/>
      <c r="BP65" s="75" t="str">
        <f t="shared" si="10"/>
        <v/>
      </c>
      <c r="BQ65" s="5" t="str">
        <f t="shared" si="11"/>
        <v/>
      </c>
      <c r="BY65" s="5">
        <v>90</v>
      </c>
      <c r="CA65" s="22">
        <f t="shared" si="19"/>
        <v>0</v>
      </c>
      <c r="CB65" s="5">
        <f t="shared" si="19"/>
        <v>0</v>
      </c>
      <c r="CC65" s="6">
        <v>45</v>
      </c>
      <c r="CD65" s="5" t="str">
        <f t="shared" si="13"/>
        <v/>
      </c>
      <c r="CE65" s="4">
        <v>45444</v>
      </c>
      <c r="CF65" s="23"/>
      <c r="CP65" s="3">
        <v>44921</v>
      </c>
      <c r="CQ65" s="55">
        <f t="shared" si="17"/>
        <v>0</v>
      </c>
      <c r="CR65" s="20">
        <f t="shared" si="16"/>
        <v>0</v>
      </c>
      <c r="CS65" s="21">
        <v>43770</v>
      </c>
      <c r="CT65" s="19">
        <f t="shared" si="14"/>
        <v>0</v>
      </c>
    </row>
    <row r="66" spans="2:98" ht="18" customHeight="1">
      <c r="B66" s="252"/>
      <c r="C66" s="249"/>
      <c r="D66" s="249"/>
      <c r="E66" s="249"/>
      <c r="F66" s="249"/>
      <c r="G66" s="249"/>
      <c r="H66" s="249"/>
      <c r="I66" s="249"/>
      <c r="J66" s="249"/>
      <c r="K66" s="249"/>
      <c r="L66" s="249"/>
      <c r="M66" s="290" t="str">
        <f t="shared" si="0"/>
        <v/>
      </c>
      <c r="N66" s="291"/>
      <c r="O66" s="292" t="str">
        <f t="shared" si="4"/>
        <v/>
      </c>
      <c r="P66" s="344" t="str">
        <f t="shared" si="5"/>
        <v/>
      </c>
      <c r="Q66" s="293" t="str">
        <f t="shared" si="1"/>
        <v/>
      </c>
      <c r="R66" s="293" t="str">
        <f t="shared" si="2"/>
        <v/>
      </c>
      <c r="S66" s="293"/>
      <c r="T66" s="302"/>
      <c r="U66" s="302"/>
      <c r="V66" s="293"/>
      <c r="W66" s="282"/>
      <c r="X66" s="88" t="str">
        <f t="shared" si="3"/>
        <v/>
      </c>
      <c r="Y66" s="85"/>
      <c r="Z66" s="85"/>
      <c r="AA66" s="85"/>
      <c r="AC66" s="358"/>
      <c r="AD66" s="358"/>
      <c r="AE66" s="358"/>
      <c r="AF66" s="358"/>
      <c r="AG66" s="358"/>
      <c r="AH66" s="358"/>
      <c r="AI66" s="358"/>
      <c r="AK66" s="358"/>
      <c r="AL66" s="358"/>
      <c r="AM66" s="358"/>
      <c r="AN66" s="358"/>
      <c r="AO66" s="358"/>
      <c r="AP66" s="358"/>
      <c r="AQ66" s="358"/>
      <c r="AS66" s="56"/>
      <c r="AU66" s="89"/>
      <c r="AV66" s="26"/>
      <c r="AW66" s="26"/>
      <c r="BH66" s="5">
        <f t="shared" si="8"/>
        <v>0</v>
      </c>
      <c r="BI66" s="47" t="str">
        <f t="shared" si="9"/>
        <v/>
      </c>
      <c r="BJ66" s="43">
        <v>46</v>
      </c>
      <c r="BL66" s="7">
        <f t="shared" si="15"/>
        <v>0</v>
      </c>
      <c r="BN66" s="22"/>
      <c r="BO66" s="23"/>
      <c r="BP66" s="75" t="str">
        <f t="shared" si="10"/>
        <v/>
      </c>
      <c r="BQ66" s="5" t="str">
        <f t="shared" si="11"/>
        <v/>
      </c>
      <c r="BY66" s="5">
        <v>92</v>
      </c>
      <c r="CA66" s="22">
        <f t="shared" si="19"/>
        <v>0</v>
      </c>
      <c r="CB66" s="5">
        <f t="shared" si="19"/>
        <v>0</v>
      </c>
      <c r="CC66" s="6">
        <v>46</v>
      </c>
      <c r="CD66" s="5" t="str">
        <f t="shared" si="13"/>
        <v/>
      </c>
      <c r="CE66" s="4">
        <v>45474</v>
      </c>
      <c r="CF66" s="23"/>
      <c r="CR66" s="20">
        <f t="shared" si="16"/>
        <v>0</v>
      </c>
      <c r="CS66" s="21">
        <v>43777</v>
      </c>
      <c r="CT66" s="19">
        <f t="shared" si="14"/>
        <v>0</v>
      </c>
    </row>
    <row r="67" spans="2:98" ht="18" customHeight="1">
      <c r="B67" s="252"/>
      <c r="C67" s="249"/>
      <c r="D67" s="249"/>
      <c r="E67" s="249"/>
      <c r="F67" s="249"/>
      <c r="G67" s="249"/>
      <c r="H67" s="249"/>
      <c r="I67" s="249"/>
      <c r="J67" s="249"/>
      <c r="K67" s="249"/>
      <c r="L67" s="249"/>
      <c r="M67" s="290" t="str">
        <f t="shared" si="0"/>
        <v/>
      </c>
      <c r="N67" s="291"/>
      <c r="O67" s="292" t="str">
        <f t="shared" si="4"/>
        <v/>
      </c>
      <c r="P67" s="344" t="str">
        <f t="shared" si="5"/>
        <v/>
      </c>
      <c r="Q67" s="293" t="str">
        <f t="shared" si="1"/>
        <v/>
      </c>
      <c r="R67" s="293" t="str">
        <f t="shared" si="2"/>
        <v/>
      </c>
      <c r="S67" s="293"/>
      <c r="T67" s="302"/>
      <c r="U67" s="302"/>
      <c r="V67" s="293"/>
      <c r="W67" s="282"/>
      <c r="X67" s="88" t="str">
        <f t="shared" si="3"/>
        <v/>
      </c>
      <c r="Y67" s="85"/>
      <c r="Z67" s="85"/>
      <c r="AA67" s="85"/>
      <c r="AC67" s="90"/>
      <c r="AD67" s="90"/>
      <c r="AE67" s="90"/>
      <c r="AF67" s="90"/>
      <c r="AG67" s="90"/>
      <c r="AH67" s="90"/>
      <c r="AI67" s="90"/>
      <c r="AK67" s="90"/>
      <c r="AL67" s="90"/>
      <c r="AM67" s="90"/>
      <c r="AN67" s="90"/>
      <c r="AO67" s="90"/>
      <c r="AP67" s="90"/>
      <c r="AQ67" s="90"/>
      <c r="AS67" s="56"/>
      <c r="AU67" s="89"/>
      <c r="AV67" s="24"/>
      <c r="AW67" s="24"/>
      <c r="BH67" s="5">
        <f t="shared" si="8"/>
        <v>0</v>
      </c>
      <c r="BI67" s="47" t="str">
        <f t="shared" si="9"/>
        <v/>
      </c>
      <c r="BJ67" s="1">
        <v>47</v>
      </c>
      <c r="BL67" s="7">
        <f t="shared" si="15"/>
        <v>0</v>
      </c>
      <c r="BN67" s="22"/>
      <c r="BO67" s="23"/>
      <c r="BP67" s="75" t="str">
        <f t="shared" si="10"/>
        <v/>
      </c>
      <c r="BQ67" s="5" t="str">
        <f t="shared" si="11"/>
        <v/>
      </c>
      <c r="BY67" s="5">
        <v>94</v>
      </c>
      <c r="CA67" s="22">
        <f t="shared" si="19"/>
        <v>0</v>
      </c>
      <c r="CB67" s="5">
        <f t="shared" si="19"/>
        <v>0</v>
      </c>
      <c r="CC67" s="6">
        <v>47</v>
      </c>
      <c r="CD67" s="5" t="str">
        <f t="shared" si="13"/>
        <v/>
      </c>
      <c r="CE67" s="4">
        <v>45505</v>
      </c>
      <c r="CF67" s="23"/>
      <c r="CQ67" s="82">
        <f>SUM(CQ26:CQ66)</f>
        <v>0</v>
      </c>
      <c r="CR67" s="20">
        <f t="shared" si="16"/>
        <v>0</v>
      </c>
      <c r="CS67" s="21">
        <v>43784</v>
      </c>
      <c r="CT67" s="19">
        <f t="shared" si="14"/>
        <v>0</v>
      </c>
    </row>
    <row r="68" spans="2:98" ht="18" customHeight="1">
      <c r="B68" s="252"/>
      <c r="C68" s="249"/>
      <c r="D68" s="249"/>
      <c r="E68" s="249"/>
      <c r="F68" s="249"/>
      <c r="G68" s="249"/>
      <c r="H68" s="249"/>
      <c r="I68" s="249"/>
      <c r="J68" s="249"/>
      <c r="K68" s="249"/>
      <c r="L68" s="249"/>
      <c r="M68" s="290" t="str">
        <f t="shared" si="0"/>
        <v/>
      </c>
      <c r="N68" s="291"/>
      <c r="O68" s="347" t="str">
        <f t="shared" si="4"/>
        <v/>
      </c>
      <c r="P68" s="344" t="str">
        <f t="shared" si="5"/>
        <v/>
      </c>
      <c r="Q68" s="293" t="str">
        <f t="shared" si="1"/>
        <v/>
      </c>
      <c r="R68" s="293" t="str">
        <f t="shared" si="2"/>
        <v/>
      </c>
      <c r="S68" s="293"/>
      <c r="T68" s="302"/>
      <c r="U68" s="302"/>
      <c r="V68" s="293"/>
      <c r="W68" s="282"/>
      <c r="X68" s="88" t="str">
        <f t="shared" si="3"/>
        <v/>
      </c>
      <c r="Y68" s="85"/>
      <c r="Z68" s="85"/>
      <c r="AA68" s="85"/>
      <c r="AC68" s="57"/>
      <c r="AD68" s="57"/>
      <c r="AE68" s="57"/>
      <c r="AF68" s="57"/>
      <c r="AG68" s="57"/>
      <c r="AH68" s="57"/>
      <c r="AI68" s="57"/>
      <c r="AK68" s="57"/>
      <c r="AL68" s="57"/>
      <c r="AM68" s="57"/>
      <c r="AN68" s="57"/>
      <c r="AO68" s="57"/>
      <c r="AP68" s="57"/>
      <c r="AQ68" s="57"/>
      <c r="AS68" s="56"/>
      <c r="AU68" s="87"/>
      <c r="AV68" s="24"/>
      <c r="AW68" s="24"/>
      <c r="BH68" s="5">
        <f t="shared" si="8"/>
        <v>0</v>
      </c>
      <c r="BI68" s="47" t="str">
        <f t="shared" si="9"/>
        <v/>
      </c>
      <c r="BJ68" s="1">
        <v>48</v>
      </c>
      <c r="BL68" s="7">
        <f t="shared" si="15"/>
        <v>0</v>
      </c>
      <c r="BN68" s="22"/>
      <c r="BO68" s="23"/>
      <c r="BP68" s="75" t="str">
        <f t="shared" si="10"/>
        <v/>
      </c>
      <c r="BQ68" s="5" t="str">
        <f t="shared" si="11"/>
        <v/>
      </c>
      <c r="BY68" s="5">
        <v>96</v>
      </c>
      <c r="CA68" s="22">
        <f t="shared" si="19"/>
        <v>0</v>
      </c>
      <c r="CB68" s="5">
        <f t="shared" si="19"/>
        <v>0</v>
      </c>
      <c r="CC68" s="6">
        <v>48</v>
      </c>
      <c r="CD68" s="5" t="str">
        <f t="shared" si="13"/>
        <v/>
      </c>
      <c r="CE68" s="4">
        <v>45536</v>
      </c>
      <c r="CF68" s="23"/>
      <c r="CR68" s="20">
        <f t="shared" si="16"/>
        <v>0</v>
      </c>
      <c r="CS68" s="21">
        <v>43791</v>
      </c>
      <c r="CT68" s="19">
        <f t="shared" si="14"/>
        <v>0</v>
      </c>
    </row>
    <row r="69" spans="2:98" ht="18" customHeight="1">
      <c r="B69" s="252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90" t="str">
        <f t="shared" si="0"/>
        <v/>
      </c>
      <c r="N69" s="291"/>
      <c r="O69" s="347" t="str">
        <f t="shared" si="4"/>
        <v/>
      </c>
      <c r="P69" s="344" t="str">
        <f t="shared" si="5"/>
        <v/>
      </c>
      <c r="Q69" s="293" t="str">
        <f t="shared" si="1"/>
        <v/>
      </c>
      <c r="R69" s="293" t="str">
        <f t="shared" si="2"/>
        <v/>
      </c>
      <c r="S69" s="293"/>
      <c r="T69" s="302"/>
      <c r="U69" s="302"/>
      <c r="V69" s="293"/>
      <c r="W69" s="282"/>
      <c r="X69" s="48" t="str">
        <f t="shared" si="3"/>
        <v/>
      </c>
      <c r="Y69" s="85"/>
      <c r="Z69" s="85"/>
      <c r="AA69" s="85"/>
      <c r="AC69" s="57"/>
      <c r="AD69" s="57"/>
      <c r="AE69" s="57"/>
      <c r="AF69" s="57"/>
      <c r="AG69" s="57"/>
      <c r="AH69" s="57"/>
      <c r="AI69" s="57"/>
      <c r="AK69" s="57"/>
      <c r="AL69" s="57"/>
      <c r="AM69" s="57"/>
      <c r="AN69" s="57"/>
      <c r="AO69" s="57"/>
      <c r="AP69" s="57"/>
      <c r="AQ69" s="57"/>
      <c r="AS69" s="56"/>
      <c r="AU69" s="359"/>
      <c r="AV69" s="24"/>
      <c r="AW69" s="24"/>
      <c r="BH69" s="5">
        <f t="shared" si="8"/>
        <v>0</v>
      </c>
      <c r="BI69" s="47" t="str">
        <f t="shared" si="9"/>
        <v/>
      </c>
      <c r="BJ69" s="43">
        <v>49</v>
      </c>
      <c r="BL69" s="7">
        <f t="shared" si="15"/>
        <v>0</v>
      </c>
      <c r="BN69" s="22"/>
      <c r="BO69" s="23"/>
      <c r="BP69" s="75" t="str">
        <f t="shared" si="10"/>
        <v/>
      </c>
      <c r="BQ69" s="5" t="str">
        <f t="shared" si="11"/>
        <v/>
      </c>
      <c r="BY69" s="5">
        <v>98</v>
      </c>
      <c r="CA69" s="22">
        <f t="shared" si="19"/>
        <v>0</v>
      </c>
      <c r="CB69" s="5">
        <f t="shared" si="19"/>
        <v>0</v>
      </c>
      <c r="CC69" s="6">
        <v>49</v>
      </c>
      <c r="CD69" s="5" t="str">
        <f t="shared" si="13"/>
        <v/>
      </c>
      <c r="CP69" s="82">
        <f>IF(CQ67&gt;1,1,0)</f>
        <v>0</v>
      </c>
      <c r="CR69" s="20">
        <f t="shared" si="16"/>
        <v>0</v>
      </c>
      <c r="CS69" s="21">
        <v>43798</v>
      </c>
      <c r="CT69" s="19">
        <f t="shared" si="14"/>
        <v>0</v>
      </c>
    </row>
    <row r="70" spans="2:98" ht="18" customHeight="1">
      <c r="B70" s="252"/>
      <c r="C70" s="249"/>
      <c r="D70" s="249"/>
      <c r="E70" s="249"/>
      <c r="F70" s="249"/>
      <c r="G70" s="249"/>
      <c r="H70" s="249"/>
      <c r="I70" s="249"/>
      <c r="J70" s="249"/>
      <c r="K70" s="249"/>
      <c r="L70" s="249"/>
      <c r="M70" s="290"/>
      <c r="N70" s="291"/>
      <c r="O70" s="347"/>
      <c r="P70" s="346"/>
      <c r="Q70" s="293"/>
      <c r="R70" s="293"/>
      <c r="S70" s="293"/>
      <c r="T70" s="302"/>
      <c r="U70" s="302"/>
      <c r="V70" s="293"/>
      <c r="W70" s="282"/>
      <c r="X70" s="48"/>
      <c r="Y70" s="83"/>
      <c r="Z70" s="83"/>
      <c r="AA70" s="83"/>
      <c r="AC70" s="57"/>
      <c r="AD70" s="57"/>
      <c r="AE70" s="57"/>
      <c r="AF70" s="57"/>
      <c r="AG70" s="57"/>
      <c r="AH70" s="57"/>
      <c r="AI70" s="57"/>
      <c r="AK70" s="57"/>
      <c r="AL70" s="57"/>
      <c r="AM70" s="57"/>
      <c r="AN70" s="57"/>
      <c r="AO70" s="57"/>
      <c r="AP70" s="57"/>
      <c r="AQ70" s="57"/>
      <c r="AS70" s="56"/>
      <c r="AU70" s="359"/>
      <c r="AV70" s="24"/>
      <c r="AW70" s="24"/>
      <c r="BH70" s="5">
        <f t="shared" si="8"/>
        <v>0</v>
      </c>
      <c r="BI70" s="47" t="str">
        <f t="shared" si="9"/>
        <v/>
      </c>
      <c r="BJ70" s="1">
        <v>50</v>
      </c>
      <c r="BL70" s="7">
        <f t="shared" si="15"/>
        <v>0</v>
      </c>
      <c r="BN70" s="22"/>
      <c r="BO70" s="23"/>
      <c r="BP70" s="75"/>
      <c r="BY70" s="5">
        <v>100</v>
      </c>
      <c r="CP70" s="82">
        <f>IF(CT1120&gt;1,2,0)</f>
        <v>0</v>
      </c>
      <c r="CR70" s="20">
        <f t="shared" si="16"/>
        <v>0</v>
      </c>
      <c r="CS70" s="21">
        <v>43805</v>
      </c>
      <c r="CT70" s="19">
        <f t="shared" si="14"/>
        <v>0</v>
      </c>
    </row>
    <row r="71" spans="2:98" ht="18" customHeight="1">
      <c r="B71" s="236"/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90"/>
      <c r="N71" s="291"/>
      <c r="O71" s="347">
        <f>SUM(O21:O70)</f>
        <v>0</v>
      </c>
      <c r="P71" s="312"/>
      <c r="Q71" s="293"/>
      <c r="R71" s="293"/>
      <c r="S71" s="293"/>
      <c r="T71" s="302"/>
      <c r="U71" s="302"/>
      <c r="V71" s="293"/>
      <c r="W71" s="282"/>
      <c r="X71" s="48">
        <f>SUM(X21:X70)</f>
        <v>0</v>
      </c>
      <c r="Y71" s="58"/>
      <c r="Z71" s="58"/>
      <c r="AA71" s="58"/>
      <c r="AC71" s="57"/>
      <c r="AD71" s="57"/>
      <c r="AE71" s="57"/>
      <c r="AF71" s="57"/>
      <c r="AG71" s="57"/>
      <c r="AH71" s="57"/>
      <c r="AI71" s="57"/>
      <c r="AK71" s="57"/>
      <c r="AL71" s="57"/>
      <c r="AM71" s="57"/>
      <c r="AN71" s="57"/>
      <c r="AO71" s="57"/>
      <c r="AP71" s="57"/>
      <c r="AQ71" s="57"/>
      <c r="AS71" s="56"/>
      <c r="AU71" s="359"/>
      <c r="AV71" s="24"/>
      <c r="AW71" s="24"/>
      <c r="BH71" s="5">
        <f t="shared" si="8"/>
        <v>0</v>
      </c>
      <c r="BI71" s="47" t="str">
        <f t="shared" si="9"/>
        <v/>
      </c>
      <c r="BJ71" s="1">
        <v>51</v>
      </c>
      <c r="BL71" s="7">
        <f t="shared" si="15"/>
        <v>0</v>
      </c>
      <c r="BN71" s="22"/>
      <c r="BO71" s="23"/>
      <c r="BP71" s="75"/>
      <c r="CP71" s="74" t="str">
        <f>IF(CP69+CP70=1,1,IF(CP69+CP70&gt;1,2,IF(CP69+CP70=0,"")))</f>
        <v/>
      </c>
      <c r="CR71" s="20">
        <f t="shared" si="16"/>
        <v>0</v>
      </c>
      <c r="CS71" s="21">
        <v>43812</v>
      </c>
      <c r="CT71" s="19">
        <f t="shared" si="14"/>
        <v>0</v>
      </c>
    </row>
    <row r="72" spans="2:98" ht="18" customHeight="1">
      <c r="B72" s="252"/>
      <c r="C72" s="249"/>
      <c r="D72" s="249"/>
      <c r="E72" s="249"/>
      <c r="F72" s="249"/>
      <c r="G72" s="249"/>
      <c r="H72" s="249"/>
      <c r="I72" s="249"/>
      <c r="J72" s="249"/>
      <c r="K72" s="249"/>
      <c r="L72" s="249"/>
      <c r="M72" s="290"/>
      <c r="N72" s="291"/>
      <c r="O72" s="292"/>
      <c r="P72" s="312"/>
      <c r="Q72" s="293"/>
      <c r="R72" s="293"/>
      <c r="S72" s="293"/>
      <c r="T72" s="302"/>
      <c r="U72" s="302"/>
      <c r="V72" s="293"/>
      <c r="W72" s="282"/>
      <c r="X72" s="48">
        <f>X71/2</f>
        <v>0</v>
      </c>
      <c r="Y72" s="58"/>
      <c r="Z72" s="58"/>
      <c r="AA72" s="58"/>
      <c r="AC72" s="57"/>
      <c r="AD72" s="57"/>
      <c r="AE72" s="57"/>
      <c r="AF72" s="57"/>
      <c r="AG72" s="57"/>
      <c r="AH72" s="57"/>
      <c r="AI72" s="57"/>
      <c r="AK72" s="57"/>
      <c r="AL72" s="57"/>
      <c r="AM72" s="57"/>
      <c r="AN72" s="57"/>
      <c r="AO72" s="57"/>
      <c r="AP72" s="57"/>
      <c r="AQ72" s="57"/>
      <c r="AS72" s="56"/>
      <c r="AU72" s="359"/>
      <c r="AV72" s="24"/>
      <c r="AW72" s="24"/>
      <c r="BH72" s="5">
        <f t="shared" si="8"/>
        <v>0</v>
      </c>
      <c r="BI72" s="47" t="str">
        <f t="shared" si="9"/>
        <v/>
      </c>
      <c r="BJ72" s="43">
        <v>52</v>
      </c>
      <c r="BL72" s="7">
        <f t="shared" si="15"/>
        <v>0</v>
      </c>
      <c r="BN72" s="22"/>
      <c r="BO72" s="23"/>
      <c r="BP72" s="22"/>
      <c r="CO72" s="19" t="s">
        <v>2</v>
      </c>
      <c r="CP72" s="3" t="str">
        <f>IF(CP71=1,CO72,"")</f>
        <v/>
      </c>
      <c r="CR72" s="20">
        <f t="shared" si="16"/>
        <v>0</v>
      </c>
      <c r="CS72" s="21">
        <v>43819</v>
      </c>
      <c r="CT72" s="19">
        <f t="shared" si="14"/>
        <v>0</v>
      </c>
    </row>
    <row r="73" spans="2:98" ht="18" customHeight="1" thickBot="1">
      <c r="B73" s="273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313"/>
      <c r="N73" s="314"/>
      <c r="O73" s="315"/>
      <c r="P73" s="316"/>
      <c r="Q73" s="317"/>
      <c r="R73" s="317"/>
      <c r="S73" s="317"/>
      <c r="T73" s="318"/>
      <c r="U73" s="318"/>
      <c r="V73" s="317"/>
      <c r="W73" s="319"/>
      <c r="X73" s="48">
        <f>EVEN(X72)</f>
        <v>0</v>
      </c>
      <c r="Y73" s="58"/>
      <c r="Z73" s="58"/>
      <c r="AA73" s="58"/>
      <c r="AC73" s="57"/>
      <c r="AD73" s="57"/>
      <c r="AE73" s="57"/>
      <c r="AF73" s="57"/>
      <c r="AG73" s="57"/>
      <c r="AH73" s="57"/>
      <c r="AI73" s="57"/>
      <c r="AK73" s="57"/>
      <c r="AL73" s="57"/>
      <c r="AM73" s="57"/>
      <c r="AN73" s="57"/>
      <c r="AO73" s="57"/>
      <c r="AP73" s="57"/>
      <c r="AQ73" s="57"/>
      <c r="AS73" s="56"/>
      <c r="AU73" s="359"/>
      <c r="AV73" s="24"/>
      <c r="AW73" s="24"/>
      <c r="BH73" s="5">
        <f t="shared" si="8"/>
        <v>0</v>
      </c>
      <c r="BI73" s="47" t="str">
        <f t="shared" si="9"/>
        <v/>
      </c>
      <c r="BJ73" s="1">
        <v>53</v>
      </c>
      <c r="BL73" s="7">
        <f t="shared" si="15"/>
        <v>0</v>
      </c>
      <c r="BN73" s="22"/>
      <c r="BO73" s="23"/>
      <c r="BP73" s="22"/>
      <c r="CO73" s="55" t="s">
        <v>1</v>
      </c>
      <c r="CP73" s="3" t="str">
        <f>IF(CP71=2,CO73,"")</f>
        <v/>
      </c>
      <c r="CR73" s="20">
        <f t="shared" si="16"/>
        <v>0</v>
      </c>
      <c r="CS73" s="21">
        <v>43826</v>
      </c>
      <c r="CT73" s="19">
        <f t="shared" si="14"/>
        <v>0</v>
      </c>
    </row>
    <row r="74" spans="2:98" ht="56.25" customHeight="1">
      <c r="B74" s="18"/>
      <c r="C74" s="18"/>
      <c r="D74" s="49"/>
      <c r="E74" s="49"/>
      <c r="F74" s="49"/>
      <c r="G74" s="49"/>
      <c r="H74" s="49"/>
      <c r="I74" s="49"/>
      <c r="J74" s="49"/>
      <c r="K74" s="49"/>
      <c r="L74" s="49"/>
      <c r="M74" s="54"/>
      <c r="N74" s="53"/>
      <c r="O74" s="52"/>
      <c r="P74" s="51"/>
      <c r="Q74" s="18"/>
      <c r="R74" s="18"/>
      <c r="S74" s="18"/>
      <c r="T74" s="50"/>
      <c r="U74" s="50"/>
      <c r="V74" s="49"/>
      <c r="W74" s="49"/>
      <c r="X74" s="48"/>
      <c r="Y74" s="38"/>
      <c r="Z74" s="38"/>
      <c r="AA74" s="38"/>
      <c r="AK74" s="43"/>
      <c r="AL74" s="43"/>
      <c r="AM74" s="43"/>
      <c r="AN74" s="43"/>
      <c r="AO74" s="43"/>
      <c r="AP74" s="43"/>
      <c r="AQ74" s="43"/>
      <c r="AU74" s="46"/>
      <c r="BH74" s="5">
        <f t="shared" si="8"/>
        <v>0</v>
      </c>
      <c r="BI74" s="47" t="e">
        <f t="shared" si="9"/>
        <v>#VALUE!</v>
      </c>
      <c r="BL74" s="7">
        <f t="shared" si="15"/>
        <v>0</v>
      </c>
      <c r="BN74" s="22"/>
      <c r="BO74" s="23"/>
      <c r="BP74" s="22"/>
      <c r="CR74" s="20">
        <f t="shared" si="16"/>
        <v>0</v>
      </c>
      <c r="CS74" s="21">
        <v>43833</v>
      </c>
      <c r="CT74" s="19">
        <f t="shared" si="14"/>
        <v>0</v>
      </c>
    </row>
    <row r="75" spans="2:98" ht="15" hidden="1" customHeight="1">
      <c r="D75" s="43"/>
      <c r="E75" s="43"/>
      <c r="F75" s="11"/>
      <c r="G75" s="11"/>
      <c r="H75" s="11"/>
      <c r="I75" s="11"/>
      <c r="J75" s="43"/>
      <c r="K75" s="43"/>
      <c r="L75" s="43"/>
      <c r="M75" s="42"/>
      <c r="N75" s="41"/>
      <c r="O75" s="40"/>
      <c r="P75" s="39"/>
      <c r="Y75" s="38"/>
      <c r="Z75" s="38"/>
      <c r="AA75" s="38"/>
      <c r="AU75" s="46"/>
      <c r="BL75" s="7">
        <f t="shared" si="15"/>
        <v>0</v>
      </c>
      <c r="BN75" s="22"/>
      <c r="BO75" s="23"/>
      <c r="BP75" s="22"/>
      <c r="CR75" s="20">
        <f t="shared" si="16"/>
        <v>0</v>
      </c>
      <c r="CS75" s="21">
        <v>43840</v>
      </c>
      <c r="CT75" s="19">
        <f t="shared" si="14"/>
        <v>0</v>
      </c>
    </row>
    <row r="76" spans="2:98" ht="15" hidden="1" customHeight="1">
      <c r="D76" s="43"/>
      <c r="E76" s="43"/>
      <c r="F76" s="11"/>
      <c r="G76" s="11"/>
      <c r="H76" s="11"/>
      <c r="I76" s="11"/>
      <c r="J76" s="43"/>
      <c r="K76" s="43"/>
      <c r="L76" s="43"/>
      <c r="M76" s="42"/>
      <c r="N76" s="41"/>
      <c r="O76" s="40"/>
      <c r="P76" s="39"/>
      <c r="Y76" s="38"/>
      <c r="Z76" s="38"/>
      <c r="AA76" s="38"/>
      <c r="BL76" s="7">
        <f t="shared" si="15"/>
        <v>0</v>
      </c>
      <c r="BN76" s="22"/>
      <c r="BO76" s="23"/>
      <c r="BP76" s="22"/>
      <c r="CR76" s="20">
        <f t="shared" si="16"/>
        <v>0</v>
      </c>
      <c r="CS76" s="21">
        <v>43847</v>
      </c>
      <c r="CT76" s="19">
        <f t="shared" si="14"/>
        <v>0</v>
      </c>
    </row>
    <row r="77" spans="2:98" ht="15" hidden="1" customHeight="1">
      <c r="D77" s="43"/>
      <c r="E77" s="45">
        <f>J30</f>
        <v>0</v>
      </c>
      <c r="F77" s="11"/>
      <c r="G77" s="11"/>
      <c r="H77" s="11"/>
      <c r="I77" s="11"/>
      <c r="J77" s="43">
        <f>IF(E77="Friday",1,0)</f>
        <v>0</v>
      </c>
      <c r="K77" s="43"/>
      <c r="L77" s="43"/>
      <c r="M77" s="42" t="str">
        <f>IF(ISNUMBER(SEARCH(J77,Friday)), "Yes", "No")</f>
        <v>No</v>
      </c>
      <c r="N77" s="41"/>
      <c r="O77" s="40"/>
      <c r="P77" s="39"/>
      <c r="Y77" s="38"/>
      <c r="Z77" s="38"/>
      <c r="AA77" s="38"/>
      <c r="BL77" s="7">
        <f t="shared" si="15"/>
        <v>0</v>
      </c>
      <c r="BN77" s="22"/>
      <c r="BO77" s="23"/>
      <c r="BP77" s="22"/>
      <c r="CR77" s="20">
        <f t="shared" si="16"/>
        <v>0</v>
      </c>
      <c r="CS77" s="21">
        <v>43854</v>
      </c>
      <c r="CT77" s="19">
        <f t="shared" si="14"/>
        <v>0</v>
      </c>
    </row>
    <row r="78" spans="2:98" ht="15" hidden="1" customHeight="1">
      <c r="D78" s="43"/>
      <c r="E78" s="43"/>
      <c r="F78" s="11"/>
      <c r="G78" s="11"/>
      <c r="H78" s="11"/>
      <c r="I78" s="11"/>
      <c r="J78" s="43">
        <f>IF(E77="Saterday",1,0)</f>
        <v>0</v>
      </c>
      <c r="K78" s="43"/>
      <c r="L78" s="43"/>
      <c r="M78" s="42"/>
      <c r="N78" s="41"/>
      <c r="O78" s="40"/>
      <c r="P78" s="39"/>
      <c r="Y78" s="38"/>
      <c r="Z78" s="38"/>
      <c r="AA78" s="38"/>
      <c r="AU78" s="24"/>
      <c r="AV78" s="44"/>
      <c r="AW78" s="26"/>
      <c r="AX78" s="43"/>
      <c r="AY78" s="43"/>
      <c r="AZ78" s="25"/>
      <c r="BA78" s="24"/>
      <c r="BL78" s="7">
        <f t="shared" si="15"/>
        <v>0</v>
      </c>
      <c r="BN78" s="22"/>
      <c r="BO78" s="23"/>
      <c r="BP78" s="22"/>
      <c r="CR78" s="20">
        <f t="shared" si="16"/>
        <v>0</v>
      </c>
      <c r="CS78" s="21">
        <v>43861</v>
      </c>
      <c r="CT78" s="19">
        <f t="shared" si="14"/>
        <v>0</v>
      </c>
    </row>
    <row r="79" spans="2:98" ht="15" hidden="1" customHeight="1">
      <c r="D79" s="43"/>
      <c r="E79" s="43"/>
      <c r="F79" s="11"/>
      <c r="G79" s="11"/>
      <c r="H79" s="11"/>
      <c r="I79" s="11"/>
      <c r="J79" s="43"/>
      <c r="K79" s="43"/>
      <c r="L79" s="43"/>
      <c r="M79" s="42"/>
      <c r="N79" s="41"/>
      <c r="O79" s="40"/>
      <c r="P79" s="39"/>
      <c r="Y79" s="38"/>
      <c r="Z79" s="38"/>
      <c r="AA79" s="38"/>
      <c r="AU79" s="24"/>
      <c r="AV79" s="37"/>
      <c r="AW79" s="26"/>
      <c r="AX79" s="24"/>
      <c r="AY79" s="24"/>
      <c r="AZ79" s="27"/>
      <c r="BA79" s="24"/>
      <c r="BL79" s="7">
        <f t="shared" si="15"/>
        <v>0</v>
      </c>
      <c r="BN79" s="22"/>
      <c r="BO79" s="23"/>
      <c r="BP79" s="22"/>
      <c r="CR79" s="20">
        <f t="shared" si="16"/>
        <v>0</v>
      </c>
      <c r="CS79" s="21">
        <v>43868</v>
      </c>
      <c r="CT79" s="19">
        <f t="shared" si="14"/>
        <v>0</v>
      </c>
    </row>
    <row r="80" spans="2:98" ht="15" hidden="1" customHeight="1">
      <c r="D80" s="24"/>
      <c r="E80" s="24"/>
      <c r="J80" s="24"/>
      <c r="K80" s="24"/>
      <c r="L80" s="24"/>
      <c r="M80" s="32"/>
      <c r="N80" s="31"/>
      <c r="O80" s="30"/>
      <c r="P80" s="29"/>
      <c r="Y80" s="28"/>
      <c r="Z80" s="28"/>
      <c r="AA80" s="28"/>
      <c r="AU80" s="35"/>
      <c r="AV80" s="26"/>
      <c r="AW80" s="26"/>
      <c r="AX80" s="24"/>
      <c r="AY80" s="24"/>
      <c r="AZ80" s="25"/>
      <c r="BA80" s="35"/>
      <c r="BC80" s="36" t="s">
        <v>0</v>
      </c>
      <c r="BL80" s="7">
        <f t="shared" si="15"/>
        <v>0</v>
      </c>
      <c r="BN80" s="22"/>
      <c r="BO80" s="23"/>
      <c r="BP80" s="22"/>
      <c r="CR80" s="20">
        <f t="shared" si="16"/>
        <v>0</v>
      </c>
      <c r="CS80" s="21">
        <v>43875</v>
      </c>
      <c r="CT80" s="19">
        <f t="shared" si="14"/>
        <v>0</v>
      </c>
    </row>
    <row r="81" spans="4:98" ht="15" hidden="1" customHeight="1">
      <c r="D81" s="24"/>
      <c r="E81" s="24"/>
      <c r="J81" s="24"/>
      <c r="K81" s="24"/>
      <c r="L81" s="24"/>
      <c r="M81" s="32"/>
      <c r="N81" s="31"/>
      <c r="O81" s="30"/>
      <c r="P81" s="29"/>
      <c r="Y81" s="28"/>
      <c r="Z81" s="28"/>
      <c r="AA81" s="28"/>
      <c r="AU81" s="35"/>
      <c r="AV81" s="26"/>
      <c r="AW81" s="26"/>
      <c r="AX81" s="24"/>
      <c r="AY81" s="24"/>
      <c r="AZ81" s="27"/>
      <c r="BA81" s="24"/>
      <c r="BC81" s="34"/>
      <c r="BL81" s="7">
        <f t="shared" si="15"/>
        <v>0</v>
      </c>
      <c r="BN81" s="22"/>
      <c r="BO81" s="23"/>
      <c r="BP81" s="22"/>
      <c r="CR81" s="20">
        <f t="shared" si="16"/>
        <v>0</v>
      </c>
      <c r="CS81" s="21">
        <v>43882</v>
      </c>
      <c r="CT81" s="19">
        <f t="shared" si="14"/>
        <v>0</v>
      </c>
    </row>
    <row r="82" spans="4:98" ht="15" hidden="1" customHeight="1">
      <c r="D82" s="24"/>
      <c r="E82" s="24"/>
      <c r="J82" s="24"/>
      <c r="K82" s="24"/>
      <c r="L82" s="24"/>
      <c r="M82" s="32"/>
      <c r="N82" s="31"/>
      <c r="O82" s="30"/>
      <c r="P82" s="29"/>
      <c r="Y82" s="28"/>
      <c r="Z82" s="28"/>
      <c r="AA82" s="28"/>
      <c r="AU82" s="24"/>
      <c r="AV82" s="26"/>
      <c r="AW82" s="26"/>
      <c r="AX82" s="24"/>
      <c r="AY82" s="24"/>
      <c r="AZ82" s="25"/>
      <c r="BA82" s="24"/>
      <c r="BC82" s="34"/>
      <c r="BL82" s="7">
        <f t="shared" si="15"/>
        <v>0</v>
      </c>
      <c r="BN82" s="22"/>
      <c r="BO82" s="23"/>
      <c r="BP82" s="22"/>
      <c r="CR82" s="20">
        <f t="shared" si="16"/>
        <v>0</v>
      </c>
      <c r="CS82" s="21">
        <v>43889</v>
      </c>
      <c r="CT82" s="19">
        <f t="shared" si="14"/>
        <v>0</v>
      </c>
    </row>
    <row r="83" spans="4:98" ht="15" hidden="1" customHeight="1">
      <c r="D83" s="24"/>
      <c r="E83" s="24"/>
      <c r="J83" s="24"/>
      <c r="K83" s="24"/>
      <c r="L83" s="24"/>
      <c r="M83" s="32"/>
      <c r="N83" s="31"/>
      <c r="O83" s="30"/>
      <c r="P83" s="29"/>
      <c r="Y83" s="28"/>
      <c r="Z83" s="28"/>
      <c r="AA83" s="28"/>
      <c r="AU83" s="24"/>
      <c r="AV83" s="26"/>
      <c r="AW83" s="26"/>
      <c r="AX83" s="24"/>
      <c r="AY83" s="24"/>
      <c r="AZ83" s="27"/>
      <c r="BA83" s="24"/>
      <c r="BB83" s="1" t="str">
        <f>LEFT(J30,3)</f>
        <v/>
      </c>
      <c r="BC83" s="33" t="b">
        <f>ISNUMBER(SEARCH("Friday",J30))</f>
        <v>0</v>
      </c>
      <c r="BL83" s="7">
        <f t="shared" si="15"/>
        <v>0</v>
      </c>
      <c r="BN83" s="22"/>
      <c r="BO83" s="23"/>
      <c r="BP83" s="22"/>
      <c r="CR83" s="20">
        <f t="shared" si="16"/>
        <v>0</v>
      </c>
      <c r="CS83" s="21">
        <v>43896</v>
      </c>
      <c r="CT83" s="19">
        <f t="shared" si="14"/>
        <v>0</v>
      </c>
    </row>
    <row r="84" spans="4:98" ht="15" hidden="1" customHeight="1">
      <c r="D84" s="24"/>
      <c r="E84" s="24"/>
      <c r="J84" s="24"/>
      <c r="K84" s="24"/>
      <c r="L84" s="24"/>
      <c r="M84" s="32"/>
      <c r="N84" s="31"/>
      <c r="O84" s="30"/>
      <c r="P84" s="29"/>
      <c r="Y84" s="28"/>
      <c r="Z84" s="28"/>
      <c r="AA84" s="28"/>
      <c r="AU84" s="24"/>
      <c r="AV84" s="26"/>
      <c r="AW84" s="26"/>
      <c r="AX84" s="24"/>
      <c r="AY84" s="24"/>
      <c r="AZ84" s="25"/>
      <c r="BA84" s="24"/>
      <c r="BL84" s="7">
        <f t="shared" si="15"/>
        <v>0</v>
      </c>
      <c r="BN84" s="22"/>
      <c r="BO84" s="23"/>
      <c r="BP84" s="22"/>
      <c r="CR84" s="20">
        <f t="shared" si="16"/>
        <v>0</v>
      </c>
      <c r="CS84" s="21">
        <v>43903</v>
      </c>
      <c r="CT84" s="19">
        <f t="shared" si="14"/>
        <v>0</v>
      </c>
    </row>
    <row r="85" spans="4:98" ht="15" hidden="1" customHeight="1">
      <c r="D85" s="24"/>
      <c r="E85" s="24"/>
      <c r="J85" s="24"/>
      <c r="K85" s="24"/>
      <c r="L85" s="24"/>
      <c r="M85" s="32"/>
      <c r="N85" s="31"/>
      <c r="O85" s="30"/>
      <c r="P85" s="29"/>
      <c r="Y85" s="28"/>
      <c r="Z85" s="28"/>
      <c r="AA85" s="28"/>
      <c r="AU85" s="24"/>
      <c r="AV85" s="26"/>
      <c r="AW85" s="26"/>
      <c r="AX85" s="24"/>
      <c r="AY85" s="24"/>
      <c r="AZ85" s="27"/>
      <c r="BA85" s="24"/>
      <c r="BL85" s="7">
        <f t="shared" si="15"/>
        <v>0</v>
      </c>
      <c r="BN85" s="22"/>
      <c r="BO85" s="23"/>
      <c r="BP85" s="22"/>
      <c r="CR85" s="20">
        <f t="shared" si="16"/>
        <v>0</v>
      </c>
      <c r="CS85" s="21">
        <v>43910</v>
      </c>
      <c r="CT85" s="19">
        <f t="shared" si="14"/>
        <v>0</v>
      </c>
    </row>
    <row r="86" spans="4:98" ht="15" hidden="1" customHeight="1">
      <c r="AU86" s="24"/>
      <c r="AV86" s="26"/>
      <c r="AW86" s="26"/>
      <c r="AX86" s="24"/>
      <c r="AY86" s="24"/>
      <c r="AZ86" s="25"/>
      <c r="BA86" s="24"/>
      <c r="BL86" s="7">
        <f t="shared" si="15"/>
        <v>0</v>
      </c>
      <c r="BN86" s="22"/>
      <c r="BO86" s="23"/>
      <c r="BP86" s="22"/>
      <c r="CR86" s="20">
        <f t="shared" si="16"/>
        <v>0</v>
      </c>
      <c r="CS86" s="21">
        <v>43917</v>
      </c>
      <c r="CT86" s="19">
        <f t="shared" ref="CT86:CT149" si="20">IF(CR86=CS86,2,0)</f>
        <v>0</v>
      </c>
    </row>
    <row r="87" spans="4:98" ht="15" hidden="1" customHeight="1">
      <c r="AV87" s="22"/>
      <c r="AW87" s="23"/>
      <c r="BL87" s="7">
        <f t="shared" ref="BL87:BL150" si="21">BL86</f>
        <v>0</v>
      </c>
      <c r="BN87" s="22"/>
      <c r="BO87" s="23"/>
      <c r="BP87" s="22"/>
      <c r="CR87" s="20">
        <f t="shared" ref="CR87:CR150" si="22">CR86</f>
        <v>0</v>
      </c>
      <c r="CS87" s="21">
        <v>43924</v>
      </c>
      <c r="CT87" s="19">
        <f t="shared" si="20"/>
        <v>0</v>
      </c>
    </row>
    <row r="88" spans="4:98" ht="18.75" hidden="1" customHeight="1">
      <c r="AV88" s="22"/>
      <c r="AW88" s="23"/>
      <c r="BL88" s="7">
        <f t="shared" si="21"/>
        <v>0</v>
      </c>
      <c r="BN88" s="22"/>
      <c r="BO88" s="23"/>
      <c r="BP88" s="22"/>
      <c r="CR88" s="20">
        <f t="shared" si="22"/>
        <v>0</v>
      </c>
      <c r="CS88" s="21">
        <v>43931</v>
      </c>
      <c r="CT88" s="19">
        <f t="shared" si="20"/>
        <v>0</v>
      </c>
    </row>
    <row r="89" spans="4:98" ht="18.75" hidden="1" customHeight="1">
      <c r="AV89" s="6"/>
      <c r="AW89" s="23"/>
      <c r="BL89" s="7">
        <f t="shared" si="21"/>
        <v>0</v>
      </c>
      <c r="BN89" s="22"/>
      <c r="BO89" s="23"/>
      <c r="BP89" s="22"/>
      <c r="CR89" s="20">
        <f t="shared" si="22"/>
        <v>0</v>
      </c>
      <c r="CS89" s="21">
        <v>43938</v>
      </c>
      <c r="CT89" s="19">
        <f t="shared" si="20"/>
        <v>0</v>
      </c>
    </row>
    <row r="90" spans="4:98" ht="18.75" hidden="1" customHeight="1">
      <c r="BL90" s="7">
        <f t="shared" si="21"/>
        <v>0</v>
      </c>
      <c r="BN90" s="22"/>
      <c r="BO90" s="23"/>
      <c r="BP90" s="22"/>
      <c r="CR90" s="20">
        <f t="shared" si="22"/>
        <v>0</v>
      </c>
      <c r="CS90" s="21">
        <v>43945</v>
      </c>
      <c r="CT90" s="19">
        <f t="shared" si="20"/>
        <v>0</v>
      </c>
    </row>
    <row r="91" spans="4:98" ht="18.75" hidden="1" customHeight="1">
      <c r="BL91" s="7">
        <f t="shared" si="21"/>
        <v>0</v>
      </c>
      <c r="BN91" s="22"/>
      <c r="BO91" s="23"/>
      <c r="BP91" s="22"/>
      <c r="CR91" s="20">
        <f t="shared" si="22"/>
        <v>0</v>
      </c>
      <c r="CS91" s="21">
        <v>43952</v>
      </c>
      <c r="CT91" s="19">
        <f t="shared" si="20"/>
        <v>0</v>
      </c>
    </row>
    <row r="92" spans="4:98" ht="18.75" hidden="1" customHeight="1">
      <c r="BL92" s="7">
        <f t="shared" si="21"/>
        <v>0</v>
      </c>
      <c r="BN92" s="22"/>
      <c r="BO92" s="23"/>
      <c r="BP92" s="22"/>
      <c r="BQ92" s="5">
        <f>SUM(BQ21:BQ91)</f>
        <v>68</v>
      </c>
      <c r="CR92" s="20">
        <f t="shared" si="22"/>
        <v>0</v>
      </c>
      <c r="CS92" s="21">
        <v>43959</v>
      </c>
      <c r="CT92" s="19">
        <f t="shared" si="20"/>
        <v>0</v>
      </c>
    </row>
    <row r="93" spans="4:98" ht="18.75" hidden="1" customHeight="1">
      <c r="BL93" s="7">
        <f t="shared" si="21"/>
        <v>0</v>
      </c>
      <c r="CR93" s="20">
        <f t="shared" si="22"/>
        <v>0</v>
      </c>
      <c r="CS93" s="21">
        <v>43966</v>
      </c>
      <c r="CT93" s="19">
        <f t="shared" si="20"/>
        <v>0</v>
      </c>
    </row>
    <row r="94" spans="4:98" ht="18.75" hidden="1" customHeight="1">
      <c r="BL94" s="7">
        <f t="shared" si="21"/>
        <v>0</v>
      </c>
      <c r="CR94" s="20">
        <f t="shared" si="22"/>
        <v>0</v>
      </c>
      <c r="CS94" s="21">
        <v>43973</v>
      </c>
      <c r="CT94" s="19">
        <f t="shared" si="20"/>
        <v>0</v>
      </c>
    </row>
    <row r="95" spans="4:98" ht="18.75" hidden="1" customHeight="1">
      <c r="BL95" s="7">
        <f t="shared" si="21"/>
        <v>0</v>
      </c>
      <c r="CR95" s="20">
        <f t="shared" si="22"/>
        <v>0</v>
      </c>
      <c r="CS95" s="21">
        <v>43980</v>
      </c>
      <c r="CT95" s="19">
        <f t="shared" si="20"/>
        <v>0</v>
      </c>
    </row>
    <row r="96" spans="4:98" ht="18.75" hidden="1" customHeight="1">
      <c r="BL96" s="7">
        <f t="shared" si="21"/>
        <v>0</v>
      </c>
      <c r="CR96" s="20">
        <f t="shared" si="22"/>
        <v>0</v>
      </c>
      <c r="CS96" s="21">
        <v>43987</v>
      </c>
      <c r="CT96" s="19">
        <f t="shared" si="20"/>
        <v>0</v>
      </c>
    </row>
    <row r="97" spans="64:98" ht="18.75" hidden="1" customHeight="1">
      <c r="BL97" s="7">
        <f t="shared" si="21"/>
        <v>0</v>
      </c>
      <c r="CR97" s="20">
        <f t="shared" si="22"/>
        <v>0</v>
      </c>
      <c r="CS97" s="21">
        <v>43994</v>
      </c>
      <c r="CT97" s="19">
        <f t="shared" si="20"/>
        <v>0</v>
      </c>
    </row>
    <row r="98" spans="64:98" ht="18.75" hidden="1" customHeight="1">
      <c r="BL98" s="7">
        <f t="shared" si="21"/>
        <v>0</v>
      </c>
      <c r="CR98" s="20">
        <f t="shared" si="22"/>
        <v>0</v>
      </c>
      <c r="CS98" s="21">
        <v>44001</v>
      </c>
      <c r="CT98" s="19">
        <f t="shared" si="20"/>
        <v>0</v>
      </c>
    </row>
    <row r="99" spans="64:98" ht="18.75" hidden="1" customHeight="1">
      <c r="BL99" s="7">
        <f t="shared" si="21"/>
        <v>0</v>
      </c>
      <c r="CR99" s="20">
        <f t="shared" si="22"/>
        <v>0</v>
      </c>
      <c r="CS99" s="21">
        <v>44008</v>
      </c>
      <c r="CT99" s="19">
        <f t="shared" si="20"/>
        <v>0</v>
      </c>
    </row>
    <row r="100" spans="64:98" ht="18.75" hidden="1" customHeight="1">
      <c r="BL100" s="7">
        <f t="shared" si="21"/>
        <v>0</v>
      </c>
      <c r="CR100" s="20">
        <f t="shared" si="22"/>
        <v>0</v>
      </c>
      <c r="CS100" s="21">
        <v>44015</v>
      </c>
      <c r="CT100" s="19">
        <f t="shared" si="20"/>
        <v>0</v>
      </c>
    </row>
    <row r="101" spans="64:98" ht="18.75" hidden="1" customHeight="1">
      <c r="BL101" s="7">
        <f t="shared" si="21"/>
        <v>0</v>
      </c>
      <c r="CR101" s="20">
        <f t="shared" si="22"/>
        <v>0</v>
      </c>
      <c r="CS101" s="21">
        <v>44022</v>
      </c>
      <c r="CT101" s="19">
        <f t="shared" si="20"/>
        <v>0</v>
      </c>
    </row>
    <row r="102" spans="64:98" ht="18.75" hidden="1" customHeight="1">
      <c r="BL102" s="7">
        <f t="shared" si="21"/>
        <v>0</v>
      </c>
      <c r="CR102" s="20">
        <f t="shared" si="22"/>
        <v>0</v>
      </c>
      <c r="CS102" s="21">
        <v>44029</v>
      </c>
      <c r="CT102" s="19">
        <f t="shared" si="20"/>
        <v>0</v>
      </c>
    </row>
    <row r="103" spans="64:98" ht="18.75" hidden="1" customHeight="1">
      <c r="BL103" s="7">
        <f t="shared" si="21"/>
        <v>0</v>
      </c>
      <c r="CR103" s="20">
        <f t="shared" si="22"/>
        <v>0</v>
      </c>
      <c r="CS103" s="21">
        <v>44036</v>
      </c>
      <c r="CT103" s="19">
        <f t="shared" si="20"/>
        <v>0</v>
      </c>
    </row>
    <row r="104" spans="64:98" ht="18.75" hidden="1" customHeight="1">
      <c r="BL104" s="7">
        <f t="shared" si="21"/>
        <v>0</v>
      </c>
      <c r="CR104" s="20">
        <f t="shared" si="22"/>
        <v>0</v>
      </c>
      <c r="CS104" s="21">
        <v>44043</v>
      </c>
      <c r="CT104" s="19">
        <f t="shared" si="20"/>
        <v>0</v>
      </c>
    </row>
    <row r="105" spans="64:98" ht="18.75" hidden="1" customHeight="1">
      <c r="BL105" s="7">
        <f t="shared" si="21"/>
        <v>0</v>
      </c>
      <c r="CR105" s="20">
        <f t="shared" si="22"/>
        <v>0</v>
      </c>
      <c r="CS105" s="21">
        <v>44050</v>
      </c>
      <c r="CT105" s="19">
        <f t="shared" si="20"/>
        <v>0</v>
      </c>
    </row>
    <row r="106" spans="64:98" ht="18.75" hidden="1" customHeight="1">
      <c r="BL106" s="7">
        <f t="shared" si="21"/>
        <v>0</v>
      </c>
      <c r="CR106" s="20">
        <f t="shared" si="22"/>
        <v>0</v>
      </c>
      <c r="CS106" s="21">
        <v>44057</v>
      </c>
      <c r="CT106" s="19">
        <f t="shared" si="20"/>
        <v>0</v>
      </c>
    </row>
    <row r="107" spans="64:98" ht="18.75" hidden="1" customHeight="1">
      <c r="BL107" s="7">
        <f t="shared" si="21"/>
        <v>0</v>
      </c>
      <c r="CR107" s="20">
        <f t="shared" si="22"/>
        <v>0</v>
      </c>
      <c r="CS107" s="21">
        <v>44064</v>
      </c>
      <c r="CT107" s="19">
        <f t="shared" si="20"/>
        <v>0</v>
      </c>
    </row>
    <row r="108" spans="64:98" ht="18.75" hidden="1" customHeight="1">
      <c r="BL108" s="7">
        <f t="shared" si="21"/>
        <v>0</v>
      </c>
      <c r="CR108" s="20">
        <f t="shared" si="22"/>
        <v>0</v>
      </c>
      <c r="CS108" s="21">
        <v>44071</v>
      </c>
      <c r="CT108" s="19">
        <f t="shared" si="20"/>
        <v>0</v>
      </c>
    </row>
    <row r="109" spans="64:98" ht="18.75" hidden="1" customHeight="1">
      <c r="BL109" s="7">
        <f t="shared" si="21"/>
        <v>0</v>
      </c>
      <c r="CR109" s="20">
        <f t="shared" si="22"/>
        <v>0</v>
      </c>
      <c r="CS109" s="21">
        <v>44078</v>
      </c>
      <c r="CT109" s="19">
        <f t="shared" si="20"/>
        <v>0</v>
      </c>
    </row>
    <row r="110" spans="64:98" ht="18.75" hidden="1" customHeight="1">
      <c r="BL110" s="7">
        <f t="shared" si="21"/>
        <v>0</v>
      </c>
      <c r="CR110" s="20">
        <f t="shared" si="22"/>
        <v>0</v>
      </c>
      <c r="CS110" s="21">
        <v>44085</v>
      </c>
      <c r="CT110" s="19">
        <f t="shared" si="20"/>
        <v>0</v>
      </c>
    </row>
    <row r="111" spans="64:98" ht="18.75" hidden="1" customHeight="1">
      <c r="BL111" s="7">
        <f t="shared" si="21"/>
        <v>0</v>
      </c>
      <c r="CR111" s="20">
        <f t="shared" si="22"/>
        <v>0</v>
      </c>
      <c r="CS111" s="21">
        <v>44092</v>
      </c>
      <c r="CT111" s="19">
        <f t="shared" si="20"/>
        <v>0</v>
      </c>
    </row>
    <row r="112" spans="64:98" ht="18.75" hidden="1" customHeight="1">
      <c r="BL112" s="7">
        <f t="shared" si="21"/>
        <v>0</v>
      </c>
      <c r="CR112" s="20">
        <f t="shared" si="22"/>
        <v>0</v>
      </c>
      <c r="CS112" s="21">
        <v>44099</v>
      </c>
      <c r="CT112" s="19">
        <f t="shared" si="20"/>
        <v>0</v>
      </c>
    </row>
    <row r="113" spans="64:98" ht="18.75" hidden="1" customHeight="1">
      <c r="BL113" s="7">
        <f t="shared" si="21"/>
        <v>0</v>
      </c>
      <c r="CR113" s="20">
        <f t="shared" si="22"/>
        <v>0</v>
      </c>
      <c r="CS113" s="21">
        <v>44106</v>
      </c>
      <c r="CT113" s="19">
        <f t="shared" si="20"/>
        <v>0</v>
      </c>
    </row>
    <row r="114" spans="64:98" ht="18.75" hidden="1" customHeight="1">
      <c r="BL114" s="7">
        <f t="shared" si="21"/>
        <v>0</v>
      </c>
      <c r="CR114" s="20">
        <f t="shared" si="22"/>
        <v>0</v>
      </c>
      <c r="CS114" s="21">
        <v>44113</v>
      </c>
      <c r="CT114" s="19">
        <f t="shared" si="20"/>
        <v>0</v>
      </c>
    </row>
    <row r="115" spans="64:98" ht="18.75" hidden="1" customHeight="1">
      <c r="BL115" s="7">
        <f t="shared" si="21"/>
        <v>0</v>
      </c>
      <c r="CR115" s="20">
        <f t="shared" si="22"/>
        <v>0</v>
      </c>
      <c r="CS115" s="21">
        <v>44120</v>
      </c>
      <c r="CT115" s="19">
        <f t="shared" si="20"/>
        <v>0</v>
      </c>
    </row>
    <row r="116" spans="64:98" ht="18.75" hidden="1" customHeight="1">
      <c r="BL116" s="7">
        <f t="shared" si="21"/>
        <v>0</v>
      </c>
      <c r="CR116" s="20">
        <f t="shared" si="22"/>
        <v>0</v>
      </c>
      <c r="CS116" s="21">
        <v>44127</v>
      </c>
      <c r="CT116" s="19">
        <f t="shared" si="20"/>
        <v>0</v>
      </c>
    </row>
    <row r="117" spans="64:98" ht="18.75" hidden="1" customHeight="1">
      <c r="BL117" s="7">
        <f t="shared" si="21"/>
        <v>0</v>
      </c>
      <c r="CR117" s="20">
        <f t="shared" si="22"/>
        <v>0</v>
      </c>
      <c r="CS117" s="21">
        <v>44134</v>
      </c>
      <c r="CT117" s="19">
        <f t="shared" si="20"/>
        <v>0</v>
      </c>
    </row>
    <row r="118" spans="64:98" ht="18.75" hidden="1" customHeight="1">
      <c r="BL118" s="7">
        <f t="shared" si="21"/>
        <v>0</v>
      </c>
      <c r="CR118" s="20">
        <f t="shared" si="22"/>
        <v>0</v>
      </c>
      <c r="CS118" s="21">
        <v>44141</v>
      </c>
      <c r="CT118" s="19">
        <f t="shared" si="20"/>
        <v>0</v>
      </c>
    </row>
    <row r="119" spans="64:98" ht="18.75" hidden="1" customHeight="1">
      <c r="BL119" s="7">
        <f t="shared" si="21"/>
        <v>0</v>
      </c>
      <c r="CR119" s="20">
        <f t="shared" si="22"/>
        <v>0</v>
      </c>
      <c r="CS119" s="21">
        <v>44148</v>
      </c>
      <c r="CT119" s="19">
        <f t="shared" si="20"/>
        <v>0</v>
      </c>
    </row>
    <row r="120" spans="64:98" ht="18.75" hidden="1" customHeight="1">
      <c r="BL120" s="7">
        <f t="shared" si="21"/>
        <v>0</v>
      </c>
      <c r="CR120" s="20">
        <f t="shared" si="22"/>
        <v>0</v>
      </c>
      <c r="CS120" s="21">
        <v>44155</v>
      </c>
      <c r="CT120" s="19">
        <f t="shared" si="20"/>
        <v>0</v>
      </c>
    </row>
    <row r="121" spans="64:98" ht="18.75" hidden="1" customHeight="1">
      <c r="BL121" s="7">
        <f t="shared" si="21"/>
        <v>0</v>
      </c>
      <c r="CR121" s="20">
        <f t="shared" si="22"/>
        <v>0</v>
      </c>
      <c r="CS121" s="21">
        <v>44162</v>
      </c>
      <c r="CT121" s="19">
        <f t="shared" si="20"/>
        <v>0</v>
      </c>
    </row>
    <row r="122" spans="64:98" ht="18.75" hidden="1" customHeight="1">
      <c r="BL122" s="7">
        <f t="shared" si="21"/>
        <v>0</v>
      </c>
      <c r="CR122" s="20">
        <f t="shared" si="22"/>
        <v>0</v>
      </c>
      <c r="CS122" s="21">
        <v>44169</v>
      </c>
      <c r="CT122" s="19">
        <f t="shared" si="20"/>
        <v>0</v>
      </c>
    </row>
    <row r="123" spans="64:98" ht="18.75" hidden="1" customHeight="1">
      <c r="BL123" s="7">
        <f t="shared" si="21"/>
        <v>0</v>
      </c>
      <c r="CR123" s="20">
        <f t="shared" si="22"/>
        <v>0</v>
      </c>
      <c r="CS123" s="21">
        <v>44176</v>
      </c>
      <c r="CT123" s="19">
        <f t="shared" si="20"/>
        <v>0</v>
      </c>
    </row>
    <row r="124" spans="64:98" ht="18.75" hidden="1" customHeight="1">
      <c r="BL124" s="7">
        <f t="shared" si="21"/>
        <v>0</v>
      </c>
      <c r="CR124" s="20">
        <f t="shared" si="22"/>
        <v>0</v>
      </c>
      <c r="CS124" s="21">
        <v>44183</v>
      </c>
      <c r="CT124" s="19">
        <f t="shared" si="20"/>
        <v>0</v>
      </c>
    </row>
    <row r="125" spans="64:98" ht="18.75" hidden="1" customHeight="1">
      <c r="BL125" s="7">
        <f t="shared" si="21"/>
        <v>0</v>
      </c>
      <c r="CR125" s="20">
        <f t="shared" si="22"/>
        <v>0</v>
      </c>
      <c r="CS125" s="21">
        <v>44190</v>
      </c>
      <c r="CT125" s="19">
        <f t="shared" si="20"/>
        <v>0</v>
      </c>
    </row>
    <row r="126" spans="64:98" ht="18.75" hidden="1" customHeight="1">
      <c r="BL126" s="7">
        <f t="shared" si="21"/>
        <v>0</v>
      </c>
      <c r="CR126" s="20">
        <f t="shared" si="22"/>
        <v>0</v>
      </c>
      <c r="CS126" s="21">
        <v>44197</v>
      </c>
      <c r="CT126" s="19">
        <f t="shared" si="20"/>
        <v>0</v>
      </c>
    </row>
    <row r="127" spans="64:98" ht="18.75" hidden="1" customHeight="1">
      <c r="BL127" s="7">
        <f t="shared" si="21"/>
        <v>0</v>
      </c>
      <c r="CR127" s="20">
        <f t="shared" si="22"/>
        <v>0</v>
      </c>
      <c r="CS127" s="21">
        <v>44204</v>
      </c>
      <c r="CT127" s="19">
        <f t="shared" si="20"/>
        <v>0</v>
      </c>
    </row>
    <row r="128" spans="64:98" ht="18.75" hidden="1" customHeight="1">
      <c r="BL128" s="7">
        <f t="shared" si="21"/>
        <v>0</v>
      </c>
      <c r="CR128" s="20">
        <f t="shared" si="22"/>
        <v>0</v>
      </c>
      <c r="CS128" s="21">
        <v>44211</v>
      </c>
      <c r="CT128" s="19">
        <f t="shared" si="20"/>
        <v>0</v>
      </c>
    </row>
    <row r="129" spans="64:98" ht="18.75" hidden="1" customHeight="1">
      <c r="BL129" s="7">
        <f t="shared" si="21"/>
        <v>0</v>
      </c>
      <c r="CR129" s="20">
        <f t="shared" si="22"/>
        <v>0</v>
      </c>
      <c r="CS129" s="21">
        <v>44218</v>
      </c>
      <c r="CT129" s="19">
        <f t="shared" si="20"/>
        <v>0</v>
      </c>
    </row>
    <row r="130" spans="64:98" ht="18.75" hidden="1" customHeight="1">
      <c r="BL130" s="7">
        <f t="shared" si="21"/>
        <v>0</v>
      </c>
      <c r="CR130" s="20">
        <f t="shared" si="22"/>
        <v>0</v>
      </c>
      <c r="CS130" s="21">
        <v>44225</v>
      </c>
      <c r="CT130" s="19">
        <f t="shared" si="20"/>
        <v>0</v>
      </c>
    </row>
    <row r="131" spans="64:98" ht="18.75" hidden="1" customHeight="1">
      <c r="BL131" s="7">
        <f t="shared" si="21"/>
        <v>0</v>
      </c>
      <c r="CR131" s="20">
        <f t="shared" si="22"/>
        <v>0</v>
      </c>
      <c r="CS131" s="21">
        <v>44232</v>
      </c>
      <c r="CT131" s="19">
        <f t="shared" si="20"/>
        <v>0</v>
      </c>
    </row>
    <row r="132" spans="64:98" ht="18.75" hidden="1" customHeight="1">
      <c r="BL132" s="7">
        <f t="shared" si="21"/>
        <v>0</v>
      </c>
      <c r="CR132" s="20">
        <f t="shared" si="22"/>
        <v>0</v>
      </c>
      <c r="CS132" s="21">
        <v>44239</v>
      </c>
      <c r="CT132" s="19">
        <f t="shared" si="20"/>
        <v>0</v>
      </c>
    </row>
    <row r="133" spans="64:98" ht="18.75" hidden="1" customHeight="1">
      <c r="BL133" s="7">
        <f t="shared" si="21"/>
        <v>0</v>
      </c>
      <c r="CR133" s="20">
        <f t="shared" si="22"/>
        <v>0</v>
      </c>
      <c r="CS133" s="21">
        <v>44246</v>
      </c>
      <c r="CT133" s="19">
        <f t="shared" si="20"/>
        <v>0</v>
      </c>
    </row>
    <row r="134" spans="64:98" ht="18.75" hidden="1" customHeight="1">
      <c r="BL134" s="7">
        <f t="shared" si="21"/>
        <v>0</v>
      </c>
      <c r="CR134" s="20">
        <f t="shared" si="22"/>
        <v>0</v>
      </c>
      <c r="CS134" s="21">
        <v>44253</v>
      </c>
      <c r="CT134" s="19">
        <f t="shared" si="20"/>
        <v>0</v>
      </c>
    </row>
    <row r="135" spans="64:98" ht="18.75" hidden="1" customHeight="1">
      <c r="BL135" s="7">
        <f t="shared" si="21"/>
        <v>0</v>
      </c>
      <c r="CR135" s="20">
        <f t="shared" si="22"/>
        <v>0</v>
      </c>
      <c r="CS135" s="21">
        <v>44260</v>
      </c>
      <c r="CT135" s="19">
        <f t="shared" si="20"/>
        <v>0</v>
      </c>
    </row>
    <row r="136" spans="64:98" ht="18.75" hidden="1" customHeight="1">
      <c r="BL136" s="7">
        <f t="shared" si="21"/>
        <v>0</v>
      </c>
      <c r="CR136" s="20">
        <f t="shared" si="22"/>
        <v>0</v>
      </c>
      <c r="CS136" s="21">
        <v>44267</v>
      </c>
      <c r="CT136" s="19">
        <f t="shared" si="20"/>
        <v>0</v>
      </c>
    </row>
    <row r="137" spans="64:98" ht="18.75" hidden="1" customHeight="1">
      <c r="BL137" s="7">
        <f t="shared" si="21"/>
        <v>0</v>
      </c>
      <c r="CR137" s="20">
        <f t="shared" si="22"/>
        <v>0</v>
      </c>
      <c r="CS137" s="21">
        <v>44274</v>
      </c>
      <c r="CT137" s="19">
        <f t="shared" si="20"/>
        <v>0</v>
      </c>
    </row>
    <row r="138" spans="64:98" ht="18.75" hidden="1" customHeight="1">
      <c r="BL138" s="7">
        <f t="shared" si="21"/>
        <v>0</v>
      </c>
      <c r="CR138" s="20">
        <f t="shared" si="22"/>
        <v>0</v>
      </c>
      <c r="CS138" s="21">
        <v>44281</v>
      </c>
      <c r="CT138" s="19">
        <f t="shared" si="20"/>
        <v>0</v>
      </c>
    </row>
    <row r="139" spans="64:98" ht="18.75" hidden="1" customHeight="1">
      <c r="BL139" s="7">
        <f t="shared" si="21"/>
        <v>0</v>
      </c>
      <c r="CR139" s="20">
        <f t="shared" si="22"/>
        <v>0</v>
      </c>
      <c r="CS139" s="21">
        <v>44288</v>
      </c>
      <c r="CT139" s="19">
        <f t="shared" si="20"/>
        <v>0</v>
      </c>
    </row>
    <row r="140" spans="64:98" ht="18.75" hidden="1" customHeight="1">
      <c r="BL140" s="7">
        <f t="shared" si="21"/>
        <v>0</v>
      </c>
      <c r="CR140" s="20">
        <f t="shared" si="22"/>
        <v>0</v>
      </c>
      <c r="CS140" s="21">
        <v>44295</v>
      </c>
      <c r="CT140" s="19">
        <f t="shared" si="20"/>
        <v>0</v>
      </c>
    </row>
    <row r="141" spans="64:98" ht="18.75" hidden="1" customHeight="1">
      <c r="BL141" s="7">
        <f t="shared" si="21"/>
        <v>0</v>
      </c>
      <c r="CR141" s="20">
        <f t="shared" si="22"/>
        <v>0</v>
      </c>
      <c r="CS141" s="21">
        <v>44302</v>
      </c>
      <c r="CT141" s="19">
        <f t="shared" si="20"/>
        <v>0</v>
      </c>
    </row>
    <row r="142" spans="64:98" ht="18.75" hidden="1" customHeight="1">
      <c r="BL142" s="7">
        <f t="shared" si="21"/>
        <v>0</v>
      </c>
      <c r="CR142" s="20">
        <f t="shared" si="22"/>
        <v>0</v>
      </c>
      <c r="CS142" s="21">
        <v>44309</v>
      </c>
      <c r="CT142" s="19">
        <f t="shared" si="20"/>
        <v>0</v>
      </c>
    </row>
    <row r="143" spans="64:98" ht="18.75" hidden="1" customHeight="1">
      <c r="BL143" s="7">
        <f t="shared" si="21"/>
        <v>0</v>
      </c>
      <c r="CR143" s="20">
        <f t="shared" si="22"/>
        <v>0</v>
      </c>
      <c r="CS143" s="21">
        <v>44316</v>
      </c>
      <c r="CT143" s="19">
        <f t="shared" si="20"/>
        <v>0</v>
      </c>
    </row>
    <row r="144" spans="64:98" ht="18.75" hidden="1" customHeight="1">
      <c r="BL144" s="7">
        <f t="shared" si="21"/>
        <v>0</v>
      </c>
      <c r="CR144" s="20">
        <f t="shared" si="22"/>
        <v>0</v>
      </c>
      <c r="CS144" s="21">
        <v>44323</v>
      </c>
      <c r="CT144" s="19">
        <f t="shared" si="20"/>
        <v>0</v>
      </c>
    </row>
    <row r="145" spans="64:98" ht="18.75" hidden="1" customHeight="1">
      <c r="BL145" s="7">
        <f t="shared" si="21"/>
        <v>0</v>
      </c>
      <c r="CR145" s="20">
        <f t="shared" si="22"/>
        <v>0</v>
      </c>
      <c r="CS145" s="21">
        <v>44330</v>
      </c>
      <c r="CT145" s="19">
        <f t="shared" si="20"/>
        <v>0</v>
      </c>
    </row>
    <row r="146" spans="64:98" ht="18.75" hidden="1" customHeight="1">
      <c r="BL146" s="7">
        <f t="shared" si="21"/>
        <v>0</v>
      </c>
      <c r="CR146" s="20">
        <f t="shared" si="22"/>
        <v>0</v>
      </c>
      <c r="CS146" s="21">
        <v>44337</v>
      </c>
      <c r="CT146" s="19">
        <f t="shared" si="20"/>
        <v>0</v>
      </c>
    </row>
    <row r="147" spans="64:98" ht="18.75" hidden="1" customHeight="1">
      <c r="BL147" s="7">
        <f t="shared" si="21"/>
        <v>0</v>
      </c>
      <c r="CR147" s="20">
        <f t="shared" si="22"/>
        <v>0</v>
      </c>
      <c r="CS147" s="21">
        <v>44344</v>
      </c>
      <c r="CT147" s="19">
        <f t="shared" si="20"/>
        <v>0</v>
      </c>
    </row>
    <row r="148" spans="64:98" ht="18.75" hidden="1" customHeight="1">
      <c r="BL148" s="7">
        <f t="shared" si="21"/>
        <v>0</v>
      </c>
      <c r="CR148" s="20">
        <f t="shared" si="22"/>
        <v>0</v>
      </c>
      <c r="CS148" s="21">
        <v>44351</v>
      </c>
      <c r="CT148" s="19">
        <f t="shared" si="20"/>
        <v>0</v>
      </c>
    </row>
    <row r="149" spans="64:98" ht="18.75" hidden="1" customHeight="1">
      <c r="BL149" s="7">
        <f t="shared" si="21"/>
        <v>0</v>
      </c>
      <c r="CR149" s="20">
        <f t="shared" si="22"/>
        <v>0</v>
      </c>
      <c r="CS149" s="21">
        <v>44358</v>
      </c>
      <c r="CT149" s="19">
        <f t="shared" si="20"/>
        <v>0</v>
      </c>
    </row>
    <row r="150" spans="64:98" ht="18.75" hidden="1" customHeight="1">
      <c r="BL150" s="7">
        <f t="shared" si="21"/>
        <v>0</v>
      </c>
      <c r="CR150" s="20">
        <f t="shared" si="22"/>
        <v>0</v>
      </c>
      <c r="CS150" s="21">
        <v>44365</v>
      </c>
      <c r="CT150" s="19">
        <f t="shared" ref="CT150:CT213" si="23">IF(CR150=CS150,2,0)</f>
        <v>0</v>
      </c>
    </row>
    <row r="151" spans="64:98" ht="18.75" hidden="1" customHeight="1">
      <c r="BL151" s="7">
        <f t="shared" ref="BL151:BL154" si="24">BL150</f>
        <v>0</v>
      </c>
      <c r="CR151" s="20">
        <f t="shared" ref="CR151:CR214" si="25">CR150</f>
        <v>0</v>
      </c>
      <c r="CS151" s="21">
        <v>44372</v>
      </c>
      <c r="CT151" s="19">
        <f t="shared" si="23"/>
        <v>0</v>
      </c>
    </row>
    <row r="152" spans="64:98" ht="18.75" hidden="1" customHeight="1">
      <c r="BL152" s="7">
        <f t="shared" si="24"/>
        <v>0</v>
      </c>
      <c r="CR152" s="20">
        <f t="shared" si="25"/>
        <v>0</v>
      </c>
      <c r="CS152" s="21">
        <v>44379</v>
      </c>
      <c r="CT152" s="19">
        <f t="shared" si="23"/>
        <v>0</v>
      </c>
    </row>
    <row r="153" spans="64:98" ht="18.75" hidden="1" customHeight="1">
      <c r="BL153" s="7">
        <f t="shared" si="24"/>
        <v>0</v>
      </c>
      <c r="CR153" s="20">
        <f t="shared" si="25"/>
        <v>0</v>
      </c>
      <c r="CS153" s="21">
        <v>44386</v>
      </c>
      <c r="CT153" s="19">
        <f t="shared" si="23"/>
        <v>0</v>
      </c>
    </row>
    <row r="154" spans="64:98" ht="18.75" hidden="1" customHeight="1">
      <c r="BL154" s="7">
        <f t="shared" si="24"/>
        <v>0</v>
      </c>
      <c r="CR154" s="20">
        <f t="shared" si="25"/>
        <v>0</v>
      </c>
      <c r="CS154" s="21">
        <v>44393</v>
      </c>
      <c r="CT154" s="19">
        <f t="shared" si="23"/>
        <v>0</v>
      </c>
    </row>
    <row r="155" spans="64:98" ht="18.75" hidden="1" customHeight="1">
      <c r="CR155" s="20">
        <f t="shared" si="25"/>
        <v>0</v>
      </c>
      <c r="CS155" s="21">
        <v>44400</v>
      </c>
      <c r="CT155" s="19">
        <f t="shared" si="23"/>
        <v>0</v>
      </c>
    </row>
    <row r="156" spans="64:98" ht="18.75" hidden="1" customHeight="1">
      <c r="CR156" s="20">
        <f t="shared" si="25"/>
        <v>0</v>
      </c>
      <c r="CS156" s="21">
        <v>44407</v>
      </c>
      <c r="CT156" s="19">
        <f t="shared" si="23"/>
        <v>0</v>
      </c>
    </row>
    <row r="157" spans="64:98" ht="18.75" hidden="1" customHeight="1">
      <c r="CR157" s="20">
        <f t="shared" si="25"/>
        <v>0</v>
      </c>
      <c r="CS157" s="21">
        <v>44414</v>
      </c>
      <c r="CT157" s="19">
        <f t="shared" si="23"/>
        <v>0</v>
      </c>
    </row>
    <row r="158" spans="64:98" ht="18.75" hidden="1" customHeight="1">
      <c r="CR158" s="20">
        <f t="shared" si="25"/>
        <v>0</v>
      </c>
      <c r="CS158" s="21">
        <v>44421</v>
      </c>
      <c r="CT158" s="19">
        <f t="shared" si="23"/>
        <v>0</v>
      </c>
    </row>
    <row r="159" spans="64:98" ht="18.75" hidden="1" customHeight="1">
      <c r="CR159" s="20">
        <f t="shared" si="25"/>
        <v>0</v>
      </c>
      <c r="CS159" s="21">
        <v>44428</v>
      </c>
      <c r="CT159" s="19">
        <f t="shared" si="23"/>
        <v>0</v>
      </c>
    </row>
    <row r="160" spans="64:98" ht="18.75" hidden="1" customHeight="1">
      <c r="CR160" s="20">
        <f t="shared" si="25"/>
        <v>0</v>
      </c>
      <c r="CS160" s="21">
        <v>44435</v>
      </c>
      <c r="CT160" s="19">
        <f t="shared" si="23"/>
        <v>0</v>
      </c>
    </row>
    <row r="161" spans="96:98" ht="18.75" hidden="1" customHeight="1">
      <c r="CR161" s="20">
        <f t="shared" si="25"/>
        <v>0</v>
      </c>
      <c r="CS161" s="21">
        <v>44442</v>
      </c>
      <c r="CT161" s="19">
        <f t="shared" si="23"/>
        <v>0</v>
      </c>
    </row>
    <row r="162" spans="96:98" ht="18.75" hidden="1" customHeight="1">
      <c r="CR162" s="20">
        <f t="shared" si="25"/>
        <v>0</v>
      </c>
      <c r="CS162" s="21">
        <v>44449</v>
      </c>
      <c r="CT162" s="19">
        <f t="shared" si="23"/>
        <v>0</v>
      </c>
    </row>
    <row r="163" spans="96:98" ht="18.75" hidden="1" customHeight="1">
      <c r="CR163" s="20">
        <f t="shared" si="25"/>
        <v>0</v>
      </c>
      <c r="CS163" s="21">
        <v>44456</v>
      </c>
      <c r="CT163" s="19">
        <f t="shared" si="23"/>
        <v>0</v>
      </c>
    </row>
    <row r="164" spans="96:98" ht="18.75" hidden="1" customHeight="1">
      <c r="CR164" s="20">
        <f t="shared" si="25"/>
        <v>0</v>
      </c>
      <c r="CS164" s="21">
        <v>44463</v>
      </c>
      <c r="CT164" s="19">
        <f t="shared" si="23"/>
        <v>0</v>
      </c>
    </row>
    <row r="165" spans="96:98" ht="18.75" hidden="1" customHeight="1">
      <c r="CR165" s="20">
        <f t="shared" si="25"/>
        <v>0</v>
      </c>
      <c r="CS165" s="21">
        <v>44470</v>
      </c>
      <c r="CT165" s="19">
        <f t="shared" si="23"/>
        <v>0</v>
      </c>
    </row>
    <row r="166" spans="96:98" ht="18.75" hidden="1" customHeight="1">
      <c r="CR166" s="20">
        <f t="shared" si="25"/>
        <v>0</v>
      </c>
      <c r="CS166" s="21">
        <v>44477</v>
      </c>
      <c r="CT166" s="19">
        <f t="shared" si="23"/>
        <v>0</v>
      </c>
    </row>
    <row r="167" spans="96:98" ht="18.75" hidden="1" customHeight="1">
      <c r="CR167" s="20">
        <f t="shared" si="25"/>
        <v>0</v>
      </c>
      <c r="CS167" s="21">
        <v>44484</v>
      </c>
      <c r="CT167" s="19">
        <f t="shared" si="23"/>
        <v>0</v>
      </c>
    </row>
    <row r="168" spans="96:98" ht="18.75" hidden="1" customHeight="1">
      <c r="CR168" s="20">
        <f t="shared" si="25"/>
        <v>0</v>
      </c>
      <c r="CS168" s="21">
        <v>44491</v>
      </c>
      <c r="CT168" s="19">
        <f t="shared" si="23"/>
        <v>0</v>
      </c>
    </row>
    <row r="169" spans="96:98" ht="18.75" hidden="1" customHeight="1">
      <c r="CR169" s="20">
        <f t="shared" si="25"/>
        <v>0</v>
      </c>
      <c r="CS169" s="21">
        <v>44498</v>
      </c>
      <c r="CT169" s="19">
        <f t="shared" si="23"/>
        <v>0</v>
      </c>
    </row>
    <row r="170" spans="96:98" ht="18.75" hidden="1" customHeight="1">
      <c r="CR170" s="20">
        <f t="shared" si="25"/>
        <v>0</v>
      </c>
      <c r="CS170" s="21">
        <v>44505</v>
      </c>
      <c r="CT170" s="19">
        <f t="shared" si="23"/>
        <v>0</v>
      </c>
    </row>
    <row r="171" spans="96:98" ht="18.75" hidden="1" customHeight="1">
      <c r="CR171" s="20">
        <f t="shared" si="25"/>
        <v>0</v>
      </c>
      <c r="CS171" s="21">
        <v>44512</v>
      </c>
      <c r="CT171" s="19">
        <f t="shared" si="23"/>
        <v>0</v>
      </c>
    </row>
    <row r="172" spans="96:98" ht="18.75" hidden="1" customHeight="1">
      <c r="CR172" s="20">
        <f t="shared" si="25"/>
        <v>0</v>
      </c>
      <c r="CS172" s="21">
        <v>44519</v>
      </c>
      <c r="CT172" s="19">
        <f t="shared" si="23"/>
        <v>0</v>
      </c>
    </row>
    <row r="173" spans="96:98" ht="18.75" hidden="1" customHeight="1">
      <c r="CR173" s="20">
        <f t="shared" si="25"/>
        <v>0</v>
      </c>
      <c r="CS173" s="21">
        <v>44526</v>
      </c>
      <c r="CT173" s="19">
        <f t="shared" si="23"/>
        <v>0</v>
      </c>
    </row>
    <row r="174" spans="96:98" ht="18.75" hidden="1" customHeight="1">
      <c r="CR174" s="20">
        <f t="shared" si="25"/>
        <v>0</v>
      </c>
      <c r="CS174" s="21">
        <v>44533</v>
      </c>
      <c r="CT174" s="19">
        <f t="shared" si="23"/>
        <v>0</v>
      </c>
    </row>
    <row r="175" spans="96:98" ht="18.75" hidden="1" customHeight="1">
      <c r="CR175" s="20">
        <f t="shared" si="25"/>
        <v>0</v>
      </c>
      <c r="CS175" s="21">
        <v>44540</v>
      </c>
      <c r="CT175" s="19">
        <f t="shared" si="23"/>
        <v>0</v>
      </c>
    </row>
    <row r="176" spans="96:98" ht="18.75" hidden="1" customHeight="1">
      <c r="CR176" s="20">
        <f t="shared" si="25"/>
        <v>0</v>
      </c>
      <c r="CS176" s="21">
        <v>44547</v>
      </c>
      <c r="CT176" s="19">
        <f t="shared" si="23"/>
        <v>0</v>
      </c>
    </row>
    <row r="177" spans="96:98" ht="18.75" hidden="1" customHeight="1">
      <c r="CR177" s="20">
        <f t="shared" si="25"/>
        <v>0</v>
      </c>
      <c r="CS177" s="21">
        <v>44554</v>
      </c>
      <c r="CT177" s="19">
        <f t="shared" si="23"/>
        <v>0</v>
      </c>
    </row>
    <row r="178" spans="96:98" ht="18.75" hidden="1" customHeight="1">
      <c r="CR178" s="20">
        <f t="shared" si="25"/>
        <v>0</v>
      </c>
      <c r="CS178" s="21">
        <v>44561</v>
      </c>
      <c r="CT178" s="19">
        <f t="shared" si="23"/>
        <v>0</v>
      </c>
    </row>
    <row r="179" spans="96:98" ht="18.75" hidden="1" customHeight="1">
      <c r="CR179" s="20">
        <f t="shared" si="25"/>
        <v>0</v>
      </c>
      <c r="CS179" s="21">
        <v>44568</v>
      </c>
      <c r="CT179" s="19">
        <f t="shared" si="23"/>
        <v>0</v>
      </c>
    </row>
    <row r="180" spans="96:98" ht="18.75" hidden="1" customHeight="1">
      <c r="CR180" s="20">
        <f t="shared" si="25"/>
        <v>0</v>
      </c>
      <c r="CS180" s="21">
        <v>44575</v>
      </c>
      <c r="CT180" s="19">
        <f t="shared" si="23"/>
        <v>0</v>
      </c>
    </row>
    <row r="181" spans="96:98" ht="18.75" hidden="1" customHeight="1">
      <c r="CR181" s="20">
        <f t="shared" si="25"/>
        <v>0</v>
      </c>
      <c r="CS181" s="21">
        <v>44582</v>
      </c>
      <c r="CT181" s="19">
        <f t="shared" si="23"/>
        <v>0</v>
      </c>
    </row>
    <row r="182" spans="96:98" ht="18.75" hidden="1" customHeight="1">
      <c r="CR182" s="20">
        <f t="shared" si="25"/>
        <v>0</v>
      </c>
      <c r="CS182" s="21">
        <v>44589</v>
      </c>
      <c r="CT182" s="19">
        <f t="shared" si="23"/>
        <v>0</v>
      </c>
    </row>
    <row r="183" spans="96:98" ht="18.75" hidden="1" customHeight="1">
      <c r="CR183" s="20">
        <f t="shared" si="25"/>
        <v>0</v>
      </c>
      <c r="CS183" s="21">
        <v>44596</v>
      </c>
      <c r="CT183" s="19">
        <f t="shared" si="23"/>
        <v>0</v>
      </c>
    </row>
    <row r="184" spans="96:98" ht="18.75" hidden="1" customHeight="1">
      <c r="CR184" s="20">
        <f t="shared" si="25"/>
        <v>0</v>
      </c>
      <c r="CS184" s="21">
        <v>44603</v>
      </c>
      <c r="CT184" s="19">
        <f t="shared" si="23"/>
        <v>0</v>
      </c>
    </row>
    <row r="185" spans="96:98" ht="18.75" hidden="1" customHeight="1">
      <c r="CR185" s="20">
        <f t="shared" si="25"/>
        <v>0</v>
      </c>
      <c r="CS185" s="21">
        <v>44610</v>
      </c>
      <c r="CT185" s="19">
        <f t="shared" si="23"/>
        <v>0</v>
      </c>
    </row>
    <row r="186" spans="96:98" ht="18.75" hidden="1" customHeight="1">
      <c r="CR186" s="20">
        <f t="shared" si="25"/>
        <v>0</v>
      </c>
      <c r="CS186" s="21">
        <v>44617</v>
      </c>
      <c r="CT186" s="19">
        <f t="shared" si="23"/>
        <v>0</v>
      </c>
    </row>
    <row r="187" spans="96:98" ht="18.75" hidden="1" customHeight="1">
      <c r="CR187" s="20">
        <f t="shared" si="25"/>
        <v>0</v>
      </c>
      <c r="CS187" s="21">
        <v>44624</v>
      </c>
      <c r="CT187" s="19">
        <f t="shared" si="23"/>
        <v>0</v>
      </c>
    </row>
    <row r="188" spans="96:98" ht="18.75" hidden="1" customHeight="1">
      <c r="CR188" s="20">
        <f t="shared" si="25"/>
        <v>0</v>
      </c>
      <c r="CS188" s="21">
        <v>44631</v>
      </c>
      <c r="CT188" s="19">
        <f t="shared" si="23"/>
        <v>0</v>
      </c>
    </row>
    <row r="189" spans="96:98" ht="18.75" hidden="1" customHeight="1">
      <c r="CR189" s="20">
        <f t="shared" si="25"/>
        <v>0</v>
      </c>
      <c r="CS189" s="21">
        <v>44638</v>
      </c>
      <c r="CT189" s="19">
        <f t="shared" si="23"/>
        <v>0</v>
      </c>
    </row>
    <row r="190" spans="96:98" ht="18.75" hidden="1" customHeight="1">
      <c r="CR190" s="20">
        <f t="shared" si="25"/>
        <v>0</v>
      </c>
      <c r="CS190" s="21">
        <v>44645</v>
      </c>
      <c r="CT190" s="19">
        <f t="shared" si="23"/>
        <v>0</v>
      </c>
    </row>
    <row r="191" spans="96:98" ht="18.75" hidden="1" customHeight="1">
      <c r="CR191" s="20">
        <f t="shared" si="25"/>
        <v>0</v>
      </c>
      <c r="CS191" s="21">
        <v>44652</v>
      </c>
      <c r="CT191" s="19">
        <f t="shared" si="23"/>
        <v>0</v>
      </c>
    </row>
    <row r="192" spans="96:98" ht="18.75" hidden="1" customHeight="1">
      <c r="CR192" s="20">
        <f t="shared" si="25"/>
        <v>0</v>
      </c>
      <c r="CS192" s="21">
        <v>44659</v>
      </c>
      <c r="CT192" s="19">
        <f t="shared" si="23"/>
        <v>0</v>
      </c>
    </row>
    <row r="193" spans="96:98" ht="18.75" hidden="1" customHeight="1">
      <c r="CR193" s="20">
        <f t="shared" si="25"/>
        <v>0</v>
      </c>
      <c r="CS193" s="21">
        <v>44666</v>
      </c>
      <c r="CT193" s="19">
        <f t="shared" si="23"/>
        <v>0</v>
      </c>
    </row>
    <row r="194" spans="96:98" ht="18.75" hidden="1" customHeight="1">
      <c r="CR194" s="20">
        <f t="shared" si="25"/>
        <v>0</v>
      </c>
      <c r="CS194" s="21">
        <v>44673</v>
      </c>
      <c r="CT194" s="19">
        <f t="shared" si="23"/>
        <v>0</v>
      </c>
    </row>
    <row r="195" spans="96:98" ht="18.75" hidden="1" customHeight="1">
      <c r="CR195" s="20">
        <f t="shared" si="25"/>
        <v>0</v>
      </c>
      <c r="CS195" s="21">
        <v>44680</v>
      </c>
      <c r="CT195" s="19">
        <f t="shared" si="23"/>
        <v>0</v>
      </c>
    </row>
    <row r="196" spans="96:98" ht="18.75" hidden="1" customHeight="1">
      <c r="CR196" s="20">
        <f t="shared" si="25"/>
        <v>0</v>
      </c>
      <c r="CS196" s="21">
        <v>44687</v>
      </c>
      <c r="CT196" s="19">
        <f t="shared" si="23"/>
        <v>0</v>
      </c>
    </row>
    <row r="197" spans="96:98" ht="18.75" hidden="1" customHeight="1">
      <c r="CR197" s="20">
        <f t="shared" si="25"/>
        <v>0</v>
      </c>
      <c r="CS197" s="21">
        <v>44694</v>
      </c>
      <c r="CT197" s="19">
        <f t="shared" si="23"/>
        <v>0</v>
      </c>
    </row>
    <row r="198" spans="96:98" ht="18.75" hidden="1" customHeight="1">
      <c r="CR198" s="20">
        <f t="shared" si="25"/>
        <v>0</v>
      </c>
      <c r="CS198" s="21">
        <v>44701</v>
      </c>
      <c r="CT198" s="19">
        <f t="shared" si="23"/>
        <v>0</v>
      </c>
    </row>
    <row r="199" spans="96:98" ht="18.75" hidden="1" customHeight="1">
      <c r="CR199" s="20">
        <f t="shared" si="25"/>
        <v>0</v>
      </c>
      <c r="CS199" s="21">
        <v>44708</v>
      </c>
      <c r="CT199" s="19">
        <f t="shared" si="23"/>
        <v>0</v>
      </c>
    </row>
    <row r="200" spans="96:98" ht="18.75" hidden="1" customHeight="1">
      <c r="CR200" s="20">
        <f t="shared" si="25"/>
        <v>0</v>
      </c>
      <c r="CS200" s="21">
        <v>44715</v>
      </c>
      <c r="CT200" s="19">
        <f t="shared" si="23"/>
        <v>0</v>
      </c>
    </row>
    <row r="201" spans="96:98" ht="18.75" hidden="1" customHeight="1">
      <c r="CR201" s="20">
        <f t="shared" si="25"/>
        <v>0</v>
      </c>
      <c r="CS201" s="21">
        <v>44722</v>
      </c>
      <c r="CT201" s="19">
        <f t="shared" si="23"/>
        <v>0</v>
      </c>
    </row>
    <row r="202" spans="96:98" ht="18.75" hidden="1" customHeight="1">
      <c r="CR202" s="20">
        <f t="shared" si="25"/>
        <v>0</v>
      </c>
      <c r="CS202" s="21">
        <v>44729</v>
      </c>
      <c r="CT202" s="19">
        <f t="shared" si="23"/>
        <v>0</v>
      </c>
    </row>
    <row r="203" spans="96:98" ht="18.75" hidden="1" customHeight="1">
      <c r="CR203" s="20">
        <f t="shared" si="25"/>
        <v>0</v>
      </c>
      <c r="CS203" s="21">
        <v>44736</v>
      </c>
      <c r="CT203" s="19">
        <f t="shared" si="23"/>
        <v>0</v>
      </c>
    </row>
    <row r="204" spans="96:98" ht="18.75" hidden="1" customHeight="1">
      <c r="CR204" s="20">
        <f t="shared" si="25"/>
        <v>0</v>
      </c>
      <c r="CS204" s="21">
        <v>44743</v>
      </c>
      <c r="CT204" s="19">
        <f t="shared" si="23"/>
        <v>0</v>
      </c>
    </row>
    <row r="205" spans="96:98" ht="18.75" hidden="1" customHeight="1">
      <c r="CR205" s="20">
        <f t="shared" si="25"/>
        <v>0</v>
      </c>
      <c r="CS205" s="21">
        <v>44750</v>
      </c>
      <c r="CT205" s="19">
        <f t="shared" si="23"/>
        <v>0</v>
      </c>
    </row>
    <row r="206" spans="96:98" ht="18.75" hidden="1" customHeight="1">
      <c r="CR206" s="20">
        <f t="shared" si="25"/>
        <v>0</v>
      </c>
      <c r="CS206" s="21">
        <v>44757</v>
      </c>
      <c r="CT206" s="19">
        <f t="shared" si="23"/>
        <v>0</v>
      </c>
    </row>
    <row r="207" spans="96:98" ht="18.75" hidden="1" customHeight="1">
      <c r="CR207" s="20">
        <f t="shared" si="25"/>
        <v>0</v>
      </c>
      <c r="CS207" s="21">
        <v>44764</v>
      </c>
      <c r="CT207" s="19">
        <f t="shared" si="23"/>
        <v>0</v>
      </c>
    </row>
    <row r="208" spans="96:98" ht="18.75" hidden="1" customHeight="1">
      <c r="CR208" s="20">
        <f t="shared" si="25"/>
        <v>0</v>
      </c>
      <c r="CS208" s="21">
        <v>44771</v>
      </c>
      <c r="CT208" s="19">
        <f t="shared" si="23"/>
        <v>0</v>
      </c>
    </row>
    <row r="209" spans="96:98" ht="18.75" hidden="1" customHeight="1">
      <c r="CR209" s="20">
        <f t="shared" si="25"/>
        <v>0</v>
      </c>
      <c r="CS209" s="21">
        <v>44778</v>
      </c>
      <c r="CT209" s="19">
        <f t="shared" si="23"/>
        <v>0</v>
      </c>
    </row>
    <row r="210" spans="96:98" ht="18.75" hidden="1" customHeight="1">
      <c r="CR210" s="20">
        <f t="shared" si="25"/>
        <v>0</v>
      </c>
      <c r="CS210" s="21">
        <v>44785</v>
      </c>
      <c r="CT210" s="19">
        <f t="shared" si="23"/>
        <v>0</v>
      </c>
    </row>
    <row r="211" spans="96:98" ht="18.75" hidden="1" customHeight="1">
      <c r="CR211" s="20">
        <f t="shared" si="25"/>
        <v>0</v>
      </c>
      <c r="CS211" s="21">
        <v>44792</v>
      </c>
      <c r="CT211" s="19">
        <f t="shared" si="23"/>
        <v>0</v>
      </c>
    </row>
    <row r="212" spans="96:98" ht="18.75" hidden="1" customHeight="1">
      <c r="CR212" s="20">
        <f t="shared" si="25"/>
        <v>0</v>
      </c>
      <c r="CS212" s="21">
        <v>44799</v>
      </c>
      <c r="CT212" s="19">
        <f t="shared" si="23"/>
        <v>0</v>
      </c>
    </row>
    <row r="213" spans="96:98" ht="18.75" hidden="1" customHeight="1">
      <c r="CR213" s="20">
        <f t="shared" si="25"/>
        <v>0</v>
      </c>
      <c r="CS213" s="21">
        <v>44806</v>
      </c>
      <c r="CT213" s="19">
        <f t="shared" si="23"/>
        <v>0</v>
      </c>
    </row>
    <row r="214" spans="96:98" ht="18.75" hidden="1" customHeight="1">
      <c r="CR214" s="20">
        <f t="shared" si="25"/>
        <v>0</v>
      </c>
      <c r="CS214" s="21">
        <v>44813</v>
      </c>
      <c r="CT214" s="19">
        <f t="shared" ref="CT214:CT277" si="26">IF(CR214=CS214,2,0)</f>
        <v>0</v>
      </c>
    </row>
    <row r="215" spans="96:98" ht="18.75" hidden="1" customHeight="1">
      <c r="CR215" s="20">
        <f t="shared" ref="CR215:CR278" si="27">CR214</f>
        <v>0</v>
      </c>
      <c r="CS215" s="21">
        <v>44820</v>
      </c>
      <c r="CT215" s="19">
        <f t="shared" si="26"/>
        <v>0</v>
      </c>
    </row>
    <row r="216" spans="96:98" ht="18.75" hidden="1" customHeight="1">
      <c r="CR216" s="20">
        <f t="shared" si="27"/>
        <v>0</v>
      </c>
      <c r="CS216" s="21">
        <v>44827</v>
      </c>
      <c r="CT216" s="19">
        <f t="shared" si="26"/>
        <v>0</v>
      </c>
    </row>
    <row r="217" spans="96:98" ht="18.75" hidden="1" customHeight="1">
      <c r="CR217" s="20">
        <f t="shared" si="27"/>
        <v>0</v>
      </c>
      <c r="CS217" s="21">
        <v>44834</v>
      </c>
      <c r="CT217" s="19">
        <f t="shared" si="26"/>
        <v>0</v>
      </c>
    </row>
    <row r="218" spans="96:98" ht="18.75" hidden="1" customHeight="1">
      <c r="CR218" s="20">
        <f t="shared" si="27"/>
        <v>0</v>
      </c>
      <c r="CS218" s="21">
        <v>44841</v>
      </c>
      <c r="CT218" s="19">
        <f t="shared" si="26"/>
        <v>0</v>
      </c>
    </row>
    <row r="219" spans="96:98" ht="18.75" hidden="1" customHeight="1">
      <c r="CR219" s="20">
        <f t="shared" si="27"/>
        <v>0</v>
      </c>
      <c r="CS219" s="21">
        <v>44848</v>
      </c>
      <c r="CT219" s="19">
        <f t="shared" si="26"/>
        <v>0</v>
      </c>
    </row>
    <row r="220" spans="96:98" ht="18.75" hidden="1" customHeight="1">
      <c r="CR220" s="20">
        <f t="shared" si="27"/>
        <v>0</v>
      </c>
      <c r="CS220" s="21">
        <v>44855</v>
      </c>
      <c r="CT220" s="19">
        <f t="shared" si="26"/>
        <v>0</v>
      </c>
    </row>
    <row r="221" spans="96:98" ht="18.75" hidden="1" customHeight="1">
      <c r="CR221" s="20">
        <f t="shared" si="27"/>
        <v>0</v>
      </c>
      <c r="CS221" s="21">
        <v>44862</v>
      </c>
      <c r="CT221" s="19">
        <f t="shared" si="26"/>
        <v>0</v>
      </c>
    </row>
    <row r="222" spans="96:98" ht="18.75" hidden="1" customHeight="1">
      <c r="CR222" s="20">
        <f t="shared" si="27"/>
        <v>0</v>
      </c>
      <c r="CS222" s="21">
        <v>44869</v>
      </c>
      <c r="CT222" s="19">
        <f t="shared" si="26"/>
        <v>0</v>
      </c>
    </row>
    <row r="223" spans="96:98" ht="18.75" hidden="1" customHeight="1">
      <c r="CR223" s="20">
        <f t="shared" si="27"/>
        <v>0</v>
      </c>
      <c r="CS223" s="21">
        <v>44876</v>
      </c>
      <c r="CT223" s="19">
        <f t="shared" si="26"/>
        <v>0</v>
      </c>
    </row>
    <row r="224" spans="96:98" ht="18.75" hidden="1" customHeight="1">
      <c r="CR224" s="20">
        <f t="shared" si="27"/>
        <v>0</v>
      </c>
      <c r="CS224" s="21">
        <v>44883</v>
      </c>
      <c r="CT224" s="19">
        <f t="shared" si="26"/>
        <v>0</v>
      </c>
    </row>
    <row r="225" spans="96:98" ht="18.75" hidden="1" customHeight="1">
      <c r="CR225" s="20">
        <f t="shared" si="27"/>
        <v>0</v>
      </c>
      <c r="CS225" s="21">
        <v>44890</v>
      </c>
      <c r="CT225" s="19">
        <f t="shared" si="26"/>
        <v>0</v>
      </c>
    </row>
    <row r="226" spans="96:98" ht="18.75" hidden="1" customHeight="1">
      <c r="CR226" s="20">
        <f t="shared" si="27"/>
        <v>0</v>
      </c>
      <c r="CS226" s="21">
        <v>44897</v>
      </c>
      <c r="CT226" s="19">
        <f t="shared" si="26"/>
        <v>0</v>
      </c>
    </row>
    <row r="227" spans="96:98" ht="18.75" hidden="1" customHeight="1">
      <c r="CR227" s="20">
        <f t="shared" si="27"/>
        <v>0</v>
      </c>
      <c r="CS227" s="21">
        <v>44904</v>
      </c>
      <c r="CT227" s="19">
        <f t="shared" si="26"/>
        <v>0</v>
      </c>
    </row>
    <row r="228" spans="96:98" ht="18.75" hidden="1" customHeight="1">
      <c r="CR228" s="20">
        <f t="shared" si="27"/>
        <v>0</v>
      </c>
      <c r="CS228" s="21">
        <v>44911</v>
      </c>
      <c r="CT228" s="19">
        <f t="shared" si="26"/>
        <v>0</v>
      </c>
    </row>
    <row r="229" spans="96:98" ht="18.75" hidden="1" customHeight="1">
      <c r="CR229" s="20">
        <f t="shared" si="27"/>
        <v>0</v>
      </c>
      <c r="CS229" s="21">
        <v>44918</v>
      </c>
      <c r="CT229" s="19">
        <f t="shared" si="26"/>
        <v>0</v>
      </c>
    </row>
    <row r="230" spans="96:98" ht="18.75" hidden="1" customHeight="1">
      <c r="CR230" s="20">
        <f t="shared" si="27"/>
        <v>0</v>
      </c>
      <c r="CS230" s="21">
        <v>44925</v>
      </c>
      <c r="CT230" s="19">
        <f t="shared" si="26"/>
        <v>0</v>
      </c>
    </row>
    <row r="231" spans="96:98" ht="18.75" hidden="1" customHeight="1">
      <c r="CR231" s="20">
        <f t="shared" si="27"/>
        <v>0</v>
      </c>
      <c r="CS231" s="21">
        <v>44932</v>
      </c>
      <c r="CT231" s="19">
        <f t="shared" si="26"/>
        <v>0</v>
      </c>
    </row>
    <row r="232" spans="96:98" ht="18.75" hidden="1" customHeight="1">
      <c r="CR232" s="20">
        <f t="shared" si="27"/>
        <v>0</v>
      </c>
      <c r="CS232" s="21">
        <v>44939</v>
      </c>
      <c r="CT232" s="19">
        <f t="shared" si="26"/>
        <v>0</v>
      </c>
    </row>
    <row r="233" spans="96:98" ht="18.75" hidden="1" customHeight="1">
      <c r="CR233" s="20">
        <f t="shared" si="27"/>
        <v>0</v>
      </c>
      <c r="CS233" s="21">
        <v>44946</v>
      </c>
      <c r="CT233" s="19">
        <f t="shared" si="26"/>
        <v>0</v>
      </c>
    </row>
    <row r="234" spans="96:98" ht="18.75" hidden="1" customHeight="1">
      <c r="CR234" s="20">
        <f t="shared" si="27"/>
        <v>0</v>
      </c>
      <c r="CS234" s="21">
        <v>44953</v>
      </c>
      <c r="CT234" s="19">
        <f t="shared" si="26"/>
        <v>0</v>
      </c>
    </row>
    <row r="235" spans="96:98" ht="18.75" hidden="1" customHeight="1">
      <c r="CR235" s="20">
        <f t="shared" si="27"/>
        <v>0</v>
      </c>
      <c r="CS235" s="21">
        <v>44960</v>
      </c>
      <c r="CT235" s="19">
        <f t="shared" si="26"/>
        <v>0</v>
      </c>
    </row>
    <row r="236" spans="96:98" ht="18.75" hidden="1" customHeight="1">
      <c r="CR236" s="20">
        <f t="shared" si="27"/>
        <v>0</v>
      </c>
      <c r="CS236" s="21">
        <v>44967</v>
      </c>
      <c r="CT236" s="19">
        <f t="shared" si="26"/>
        <v>0</v>
      </c>
    </row>
    <row r="237" spans="96:98" ht="18.75" hidden="1" customHeight="1">
      <c r="CR237" s="20">
        <f t="shared" si="27"/>
        <v>0</v>
      </c>
      <c r="CS237" s="21">
        <v>44974</v>
      </c>
      <c r="CT237" s="19">
        <f t="shared" si="26"/>
        <v>0</v>
      </c>
    </row>
    <row r="238" spans="96:98" ht="18.75" hidden="1" customHeight="1">
      <c r="CR238" s="20">
        <f t="shared" si="27"/>
        <v>0</v>
      </c>
      <c r="CS238" s="21">
        <v>44981</v>
      </c>
      <c r="CT238" s="19">
        <f t="shared" si="26"/>
        <v>0</v>
      </c>
    </row>
    <row r="239" spans="96:98" ht="18.75" hidden="1" customHeight="1">
      <c r="CR239" s="20">
        <f t="shared" si="27"/>
        <v>0</v>
      </c>
      <c r="CS239" s="21">
        <v>44988</v>
      </c>
      <c r="CT239" s="19">
        <f t="shared" si="26"/>
        <v>0</v>
      </c>
    </row>
    <row r="240" spans="96:98" ht="18.75" hidden="1" customHeight="1">
      <c r="CR240" s="20">
        <f t="shared" si="27"/>
        <v>0</v>
      </c>
      <c r="CS240" s="21">
        <v>44995</v>
      </c>
      <c r="CT240" s="19">
        <f t="shared" si="26"/>
        <v>0</v>
      </c>
    </row>
    <row r="241" spans="96:98" ht="18.75" hidden="1" customHeight="1">
      <c r="CR241" s="20">
        <f t="shared" si="27"/>
        <v>0</v>
      </c>
      <c r="CS241" s="21">
        <v>45002</v>
      </c>
      <c r="CT241" s="19">
        <f t="shared" si="26"/>
        <v>0</v>
      </c>
    </row>
    <row r="242" spans="96:98" ht="18.75" hidden="1" customHeight="1">
      <c r="CR242" s="20">
        <f t="shared" si="27"/>
        <v>0</v>
      </c>
      <c r="CS242" s="21">
        <v>45009</v>
      </c>
      <c r="CT242" s="19">
        <f t="shared" si="26"/>
        <v>0</v>
      </c>
    </row>
    <row r="243" spans="96:98" ht="18.75" hidden="1" customHeight="1">
      <c r="CR243" s="20">
        <f t="shared" si="27"/>
        <v>0</v>
      </c>
      <c r="CS243" s="21">
        <v>45016</v>
      </c>
      <c r="CT243" s="19">
        <f t="shared" si="26"/>
        <v>0</v>
      </c>
    </row>
    <row r="244" spans="96:98" ht="18.75" hidden="1" customHeight="1">
      <c r="CR244" s="20">
        <f t="shared" si="27"/>
        <v>0</v>
      </c>
      <c r="CS244" s="21">
        <v>45023</v>
      </c>
      <c r="CT244" s="19">
        <f t="shared" si="26"/>
        <v>0</v>
      </c>
    </row>
    <row r="245" spans="96:98" ht="18.75" hidden="1" customHeight="1">
      <c r="CR245" s="20">
        <f t="shared" si="27"/>
        <v>0</v>
      </c>
      <c r="CS245" s="21">
        <v>45030</v>
      </c>
      <c r="CT245" s="19">
        <f t="shared" si="26"/>
        <v>0</v>
      </c>
    </row>
    <row r="246" spans="96:98" ht="18.75" hidden="1" customHeight="1">
      <c r="CR246" s="20">
        <f t="shared" si="27"/>
        <v>0</v>
      </c>
      <c r="CS246" s="21">
        <v>45037</v>
      </c>
      <c r="CT246" s="19">
        <f t="shared" si="26"/>
        <v>0</v>
      </c>
    </row>
    <row r="247" spans="96:98" ht="18.75" hidden="1" customHeight="1">
      <c r="CR247" s="20">
        <f t="shared" si="27"/>
        <v>0</v>
      </c>
      <c r="CS247" s="21">
        <v>45044</v>
      </c>
      <c r="CT247" s="19">
        <f t="shared" si="26"/>
        <v>0</v>
      </c>
    </row>
    <row r="248" spans="96:98" ht="18.75" hidden="1" customHeight="1">
      <c r="CR248" s="20">
        <f t="shared" si="27"/>
        <v>0</v>
      </c>
      <c r="CS248" s="21">
        <v>45051</v>
      </c>
      <c r="CT248" s="19">
        <f t="shared" si="26"/>
        <v>0</v>
      </c>
    </row>
    <row r="249" spans="96:98" ht="18.75" hidden="1" customHeight="1">
      <c r="CR249" s="20">
        <f t="shared" si="27"/>
        <v>0</v>
      </c>
      <c r="CS249" s="21">
        <v>45058</v>
      </c>
      <c r="CT249" s="19">
        <f t="shared" si="26"/>
        <v>0</v>
      </c>
    </row>
    <row r="250" spans="96:98" ht="18.75" hidden="1" customHeight="1">
      <c r="CR250" s="20">
        <f t="shared" si="27"/>
        <v>0</v>
      </c>
      <c r="CS250" s="21">
        <v>45065</v>
      </c>
      <c r="CT250" s="19">
        <f t="shared" si="26"/>
        <v>0</v>
      </c>
    </row>
    <row r="251" spans="96:98" ht="18.75" hidden="1" customHeight="1">
      <c r="CR251" s="20">
        <f t="shared" si="27"/>
        <v>0</v>
      </c>
      <c r="CS251" s="21">
        <v>45072</v>
      </c>
      <c r="CT251" s="19">
        <f t="shared" si="26"/>
        <v>0</v>
      </c>
    </row>
    <row r="252" spans="96:98" ht="18.75" hidden="1" customHeight="1">
      <c r="CR252" s="20">
        <f t="shared" si="27"/>
        <v>0</v>
      </c>
      <c r="CS252" s="21">
        <v>45079</v>
      </c>
      <c r="CT252" s="19">
        <f t="shared" si="26"/>
        <v>0</v>
      </c>
    </row>
    <row r="253" spans="96:98" ht="18.75" hidden="1" customHeight="1">
      <c r="CR253" s="20">
        <f t="shared" si="27"/>
        <v>0</v>
      </c>
      <c r="CS253" s="21">
        <v>45086</v>
      </c>
      <c r="CT253" s="19">
        <f t="shared" si="26"/>
        <v>0</v>
      </c>
    </row>
    <row r="254" spans="96:98" ht="18.75" hidden="1" customHeight="1">
      <c r="CR254" s="20">
        <f t="shared" si="27"/>
        <v>0</v>
      </c>
      <c r="CS254" s="21">
        <v>45093</v>
      </c>
      <c r="CT254" s="19">
        <f t="shared" si="26"/>
        <v>0</v>
      </c>
    </row>
    <row r="255" spans="96:98" ht="18.75" hidden="1" customHeight="1">
      <c r="CR255" s="20">
        <f t="shared" si="27"/>
        <v>0</v>
      </c>
      <c r="CS255" s="21">
        <v>45100</v>
      </c>
      <c r="CT255" s="19">
        <f t="shared" si="26"/>
        <v>0</v>
      </c>
    </row>
    <row r="256" spans="96:98" ht="18.75" hidden="1" customHeight="1">
      <c r="CR256" s="20">
        <f t="shared" si="27"/>
        <v>0</v>
      </c>
      <c r="CS256" s="21">
        <v>45107</v>
      </c>
      <c r="CT256" s="19">
        <f t="shared" si="26"/>
        <v>0</v>
      </c>
    </row>
    <row r="257" spans="96:98" ht="18.75" hidden="1" customHeight="1">
      <c r="CR257" s="20">
        <f t="shared" si="27"/>
        <v>0</v>
      </c>
      <c r="CS257" s="21">
        <v>45114</v>
      </c>
      <c r="CT257" s="19">
        <f t="shared" si="26"/>
        <v>0</v>
      </c>
    </row>
    <row r="258" spans="96:98" ht="18.75" hidden="1" customHeight="1">
      <c r="CR258" s="20">
        <f t="shared" si="27"/>
        <v>0</v>
      </c>
      <c r="CS258" s="21">
        <v>45121</v>
      </c>
      <c r="CT258" s="19">
        <f t="shared" si="26"/>
        <v>0</v>
      </c>
    </row>
    <row r="259" spans="96:98" ht="18.75" hidden="1" customHeight="1">
      <c r="CR259" s="20">
        <f t="shared" si="27"/>
        <v>0</v>
      </c>
      <c r="CS259" s="21">
        <v>45128</v>
      </c>
      <c r="CT259" s="19">
        <f t="shared" si="26"/>
        <v>0</v>
      </c>
    </row>
    <row r="260" spans="96:98" ht="18.75" hidden="1" customHeight="1">
      <c r="CR260" s="20">
        <f t="shared" si="27"/>
        <v>0</v>
      </c>
      <c r="CS260" s="21">
        <v>45135</v>
      </c>
      <c r="CT260" s="19">
        <f t="shared" si="26"/>
        <v>0</v>
      </c>
    </row>
    <row r="261" spans="96:98" ht="18.75" hidden="1" customHeight="1">
      <c r="CR261" s="20">
        <f t="shared" si="27"/>
        <v>0</v>
      </c>
      <c r="CS261" s="21">
        <v>45142</v>
      </c>
      <c r="CT261" s="19">
        <f t="shared" si="26"/>
        <v>0</v>
      </c>
    </row>
    <row r="262" spans="96:98" ht="18.75" hidden="1" customHeight="1">
      <c r="CR262" s="20">
        <f t="shared" si="27"/>
        <v>0</v>
      </c>
      <c r="CS262" s="21">
        <v>45149</v>
      </c>
      <c r="CT262" s="19">
        <f t="shared" si="26"/>
        <v>0</v>
      </c>
    </row>
    <row r="263" spans="96:98" ht="18.75" hidden="1" customHeight="1">
      <c r="CR263" s="20">
        <f t="shared" si="27"/>
        <v>0</v>
      </c>
      <c r="CS263" s="21">
        <v>45156</v>
      </c>
      <c r="CT263" s="19">
        <f t="shared" si="26"/>
        <v>0</v>
      </c>
    </row>
    <row r="264" spans="96:98" ht="18.75" hidden="1" customHeight="1">
      <c r="CR264" s="20">
        <f t="shared" si="27"/>
        <v>0</v>
      </c>
      <c r="CS264" s="21">
        <v>45163</v>
      </c>
      <c r="CT264" s="19">
        <f t="shared" si="26"/>
        <v>0</v>
      </c>
    </row>
    <row r="265" spans="96:98" ht="18.75" hidden="1" customHeight="1">
      <c r="CR265" s="20">
        <f t="shared" si="27"/>
        <v>0</v>
      </c>
      <c r="CS265" s="21">
        <v>45170</v>
      </c>
      <c r="CT265" s="19">
        <f t="shared" si="26"/>
        <v>0</v>
      </c>
    </row>
    <row r="266" spans="96:98" ht="18.75" hidden="1" customHeight="1">
      <c r="CR266" s="20">
        <f t="shared" si="27"/>
        <v>0</v>
      </c>
      <c r="CS266" s="21">
        <v>45177</v>
      </c>
      <c r="CT266" s="19">
        <f t="shared" si="26"/>
        <v>0</v>
      </c>
    </row>
    <row r="267" spans="96:98" ht="18.75" hidden="1" customHeight="1">
      <c r="CR267" s="20">
        <f t="shared" si="27"/>
        <v>0</v>
      </c>
      <c r="CS267" s="21">
        <v>45184</v>
      </c>
      <c r="CT267" s="19">
        <f t="shared" si="26"/>
        <v>0</v>
      </c>
    </row>
    <row r="268" spans="96:98" ht="18.75" hidden="1" customHeight="1">
      <c r="CR268" s="20">
        <f t="shared" si="27"/>
        <v>0</v>
      </c>
      <c r="CS268" s="21">
        <v>45191</v>
      </c>
      <c r="CT268" s="19">
        <f t="shared" si="26"/>
        <v>0</v>
      </c>
    </row>
    <row r="269" spans="96:98" ht="18.75" hidden="1" customHeight="1">
      <c r="CR269" s="20">
        <f t="shared" si="27"/>
        <v>0</v>
      </c>
      <c r="CS269" s="21">
        <v>45198</v>
      </c>
      <c r="CT269" s="19">
        <f t="shared" si="26"/>
        <v>0</v>
      </c>
    </row>
    <row r="270" spans="96:98" ht="18.75" hidden="1" customHeight="1">
      <c r="CR270" s="20">
        <f t="shared" si="27"/>
        <v>0</v>
      </c>
      <c r="CS270" s="21">
        <v>45205</v>
      </c>
      <c r="CT270" s="19">
        <f t="shared" si="26"/>
        <v>0</v>
      </c>
    </row>
    <row r="271" spans="96:98" ht="18.75" hidden="1" customHeight="1">
      <c r="CR271" s="20">
        <f t="shared" si="27"/>
        <v>0</v>
      </c>
      <c r="CS271" s="21">
        <v>45212</v>
      </c>
      <c r="CT271" s="19">
        <f t="shared" si="26"/>
        <v>0</v>
      </c>
    </row>
    <row r="272" spans="96:98" ht="18.75" hidden="1" customHeight="1">
      <c r="CR272" s="20">
        <f t="shared" si="27"/>
        <v>0</v>
      </c>
      <c r="CS272" s="21">
        <v>45219</v>
      </c>
      <c r="CT272" s="19">
        <f t="shared" si="26"/>
        <v>0</v>
      </c>
    </row>
    <row r="273" spans="96:98" ht="18.75" hidden="1" customHeight="1">
      <c r="CR273" s="20">
        <f t="shared" si="27"/>
        <v>0</v>
      </c>
      <c r="CS273" s="21">
        <v>45226</v>
      </c>
      <c r="CT273" s="19">
        <f t="shared" si="26"/>
        <v>0</v>
      </c>
    </row>
    <row r="274" spans="96:98" ht="18.75" hidden="1" customHeight="1">
      <c r="CR274" s="20">
        <f t="shared" si="27"/>
        <v>0</v>
      </c>
      <c r="CS274" s="21">
        <v>45233</v>
      </c>
      <c r="CT274" s="19">
        <f t="shared" si="26"/>
        <v>0</v>
      </c>
    </row>
    <row r="275" spans="96:98" ht="18.75" hidden="1" customHeight="1">
      <c r="CR275" s="20">
        <f t="shared" si="27"/>
        <v>0</v>
      </c>
      <c r="CS275" s="21">
        <v>45240</v>
      </c>
      <c r="CT275" s="19">
        <f t="shared" si="26"/>
        <v>0</v>
      </c>
    </row>
    <row r="276" spans="96:98" ht="18.75" hidden="1" customHeight="1">
      <c r="CR276" s="20">
        <f t="shared" si="27"/>
        <v>0</v>
      </c>
      <c r="CS276" s="21">
        <v>45247</v>
      </c>
      <c r="CT276" s="19">
        <f t="shared" si="26"/>
        <v>0</v>
      </c>
    </row>
    <row r="277" spans="96:98" ht="18.75" hidden="1" customHeight="1">
      <c r="CR277" s="20">
        <f t="shared" si="27"/>
        <v>0</v>
      </c>
      <c r="CS277" s="21">
        <v>45254</v>
      </c>
      <c r="CT277" s="19">
        <f t="shared" si="26"/>
        <v>0</v>
      </c>
    </row>
    <row r="278" spans="96:98" ht="18.75" hidden="1" customHeight="1">
      <c r="CR278" s="20">
        <f t="shared" si="27"/>
        <v>0</v>
      </c>
      <c r="CS278" s="21">
        <v>45261</v>
      </c>
      <c r="CT278" s="19">
        <f t="shared" ref="CT278:CT341" si="28">IF(CR278=CS278,2,0)</f>
        <v>0</v>
      </c>
    </row>
    <row r="279" spans="96:98" ht="18.75" hidden="1" customHeight="1">
      <c r="CR279" s="20">
        <f t="shared" ref="CR279:CR342" si="29">CR278</f>
        <v>0</v>
      </c>
      <c r="CS279" s="21">
        <v>45268</v>
      </c>
      <c r="CT279" s="19">
        <f t="shared" si="28"/>
        <v>0</v>
      </c>
    </row>
    <row r="280" spans="96:98" ht="18.75" hidden="1" customHeight="1">
      <c r="CR280" s="20">
        <f t="shared" si="29"/>
        <v>0</v>
      </c>
      <c r="CS280" s="21">
        <v>45275</v>
      </c>
      <c r="CT280" s="19">
        <f t="shared" si="28"/>
        <v>0</v>
      </c>
    </row>
    <row r="281" spans="96:98" ht="18.75" hidden="1" customHeight="1">
      <c r="CR281" s="20">
        <f t="shared" si="29"/>
        <v>0</v>
      </c>
      <c r="CS281" s="21">
        <v>45282</v>
      </c>
      <c r="CT281" s="19">
        <f t="shared" si="28"/>
        <v>0</v>
      </c>
    </row>
    <row r="282" spans="96:98" ht="18.75" hidden="1" customHeight="1">
      <c r="CR282" s="20">
        <f t="shared" si="29"/>
        <v>0</v>
      </c>
      <c r="CS282" s="21">
        <v>45289</v>
      </c>
      <c r="CT282" s="19">
        <f t="shared" si="28"/>
        <v>0</v>
      </c>
    </row>
    <row r="283" spans="96:98" ht="18.75" hidden="1" customHeight="1">
      <c r="CR283" s="20">
        <f t="shared" si="29"/>
        <v>0</v>
      </c>
      <c r="CS283" s="21">
        <v>45296</v>
      </c>
      <c r="CT283" s="19">
        <f t="shared" si="28"/>
        <v>0</v>
      </c>
    </row>
    <row r="284" spans="96:98" ht="18.75" hidden="1" customHeight="1">
      <c r="CR284" s="20">
        <f t="shared" si="29"/>
        <v>0</v>
      </c>
      <c r="CS284" s="21">
        <v>45303</v>
      </c>
      <c r="CT284" s="19">
        <f t="shared" si="28"/>
        <v>0</v>
      </c>
    </row>
    <row r="285" spans="96:98" ht="18.75" hidden="1" customHeight="1">
      <c r="CR285" s="20">
        <f t="shared" si="29"/>
        <v>0</v>
      </c>
      <c r="CS285" s="21">
        <v>45310</v>
      </c>
      <c r="CT285" s="19">
        <f t="shared" si="28"/>
        <v>0</v>
      </c>
    </row>
    <row r="286" spans="96:98" ht="18.75" hidden="1" customHeight="1">
      <c r="CR286" s="20">
        <f t="shared" si="29"/>
        <v>0</v>
      </c>
      <c r="CS286" s="21">
        <v>45317</v>
      </c>
      <c r="CT286" s="19">
        <f t="shared" si="28"/>
        <v>0</v>
      </c>
    </row>
    <row r="287" spans="96:98" ht="18.75" hidden="1" customHeight="1">
      <c r="CR287" s="20">
        <f t="shared" si="29"/>
        <v>0</v>
      </c>
      <c r="CS287" s="21">
        <v>45324</v>
      </c>
      <c r="CT287" s="19">
        <f t="shared" si="28"/>
        <v>0</v>
      </c>
    </row>
    <row r="288" spans="96:98" ht="18.75" hidden="1" customHeight="1">
      <c r="CR288" s="20">
        <f t="shared" si="29"/>
        <v>0</v>
      </c>
      <c r="CS288" s="21">
        <v>45331</v>
      </c>
      <c r="CT288" s="19">
        <f t="shared" si="28"/>
        <v>0</v>
      </c>
    </row>
    <row r="289" spans="96:98" ht="18.75" hidden="1" customHeight="1">
      <c r="CR289" s="20">
        <f t="shared" si="29"/>
        <v>0</v>
      </c>
      <c r="CS289" s="21">
        <v>45338</v>
      </c>
      <c r="CT289" s="19">
        <f t="shared" si="28"/>
        <v>0</v>
      </c>
    </row>
    <row r="290" spans="96:98" ht="18.75" hidden="1" customHeight="1">
      <c r="CR290" s="20">
        <f t="shared" si="29"/>
        <v>0</v>
      </c>
      <c r="CS290" s="21">
        <v>45345</v>
      </c>
      <c r="CT290" s="19">
        <f t="shared" si="28"/>
        <v>0</v>
      </c>
    </row>
    <row r="291" spans="96:98" ht="18.75" hidden="1" customHeight="1">
      <c r="CR291" s="20">
        <f t="shared" si="29"/>
        <v>0</v>
      </c>
      <c r="CS291" s="21">
        <v>45352</v>
      </c>
      <c r="CT291" s="19">
        <f t="shared" si="28"/>
        <v>0</v>
      </c>
    </row>
    <row r="292" spans="96:98" ht="18.75" hidden="1" customHeight="1">
      <c r="CR292" s="20">
        <f t="shared" si="29"/>
        <v>0</v>
      </c>
      <c r="CS292" s="21">
        <v>45359</v>
      </c>
      <c r="CT292" s="19">
        <f t="shared" si="28"/>
        <v>0</v>
      </c>
    </row>
    <row r="293" spans="96:98" ht="18.75" hidden="1" customHeight="1">
      <c r="CR293" s="20">
        <f t="shared" si="29"/>
        <v>0</v>
      </c>
      <c r="CS293" s="21">
        <v>45366</v>
      </c>
      <c r="CT293" s="19">
        <f t="shared" si="28"/>
        <v>0</v>
      </c>
    </row>
    <row r="294" spans="96:98" ht="18.75" hidden="1" customHeight="1">
      <c r="CR294" s="20">
        <f t="shared" si="29"/>
        <v>0</v>
      </c>
      <c r="CS294" s="21">
        <v>45373</v>
      </c>
      <c r="CT294" s="19">
        <f t="shared" si="28"/>
        <v>0</v>
      </c>
    </row>
    <row r="295" spans="96:98" ht="18.75" hidden="1" customHeight="1">
      <c r="CR295" s="20">
        <f t="shared" si="29"/>
        <v>0</v>
      </c>
      <c r="CS295" s="21">
        <v>45380</v>
      </c>
      <c r="CT295" s="19">
        <f t="shared" si="28"/>
        <v>0</v>
      </c>
    </row>
    <row r="296" spans="96:98" ht="18.75" hidden="1" customHeight="1">
      <c r="CR296" s="20">
        <f t="shared" si="29"/>
        <v>0</v>
      </c>
      <c r="CS296" s="21">
        <v>45387</v>
      </c>
      <c r="CT296" s="19">
        <f t="shared" si="28"/>
        <v>0</v>
      </c>
    </row>
    <row r="297" spans="96:98" ht="18.75" hidden="1" customHeight="1">
      <c r="CR297" s="20">
        <f t="shared" si="29"/>
        <v>0</v>
      </c>
      <c r="CS297" s="21">
        <v>45394</v>
      </c>
      <c r="CT297" s="19">
        <f t="shared" si="28"/>
        <v>0</v>
      </c>
    </row>
    <row r="298" spans="96:98" ht="18.75" hidden="1" customHeight="1">
      <c r="CR298" s="20">
        <f t="shared" si="29"/>
        <v>0</v>
      </c>
      <c r="CS298" s="21">
        <v>45401</v>
      </c>
      <c r="CT298" s="19">
        <f t="shared" si="28"/>
        <v>0</v>
      </c>
    </row>
    <row r="299" spans="96:98" ht="18.75" hidden="1" customHeight="1">
      <c r="CR299" s="20">
        <f t="shared" si="29"/>
        <v>0</v>
      </c>
      <c r="CS299" s="21">
        <v>45408</v>
      </c>
      <c r="CT299" s="19">
        <f t="shared" si="28"/>
        <v>0</v>
      </c>
    </row>
    <row r="300" spans="96:98" ht="18.75" hidden="1" customHeight="1">
      <c r="CR300" s="20">
        <f t="shared" si="29"/>
        <v>0</v>
      </c>
      <c r="CS300" s="21">
        <v>45415</v>
      </c>
      <c r="CT300" s="19">
        <f t="shared" si="28"/>
        <v>0</v>
      </c>
    </row>
    <row r="301" spans="96:98" ht="18.75" hidden="1" customHeight="1">
      <c r="CR301" s="20">
        <f t="shared" si="29"/>
        <v>0</v>
      </c>
      <c r="CS301" s="21">
        <v>45422</v>
      </c>
      <c r="CT301" s="19">
        <f t="shared" si="28"/>
        <v>0</v>
      </c>
    </row>
    <row r="302" spans="96:98" ht="18.75" hidden="1" customHeight="1">
      <c r="CR302" s="20">
        <f t="shared" si="29"/>
        <v>0</v>
      </c>
      <c r="CS302" s="21">
        <v>45429</v>
      </c>
      <c r="CT302" s="19">
        <f t="shared" si="28"/>
        <v>0</v>
      </c>
    </row>
    <row r="303" spans="96:98" ht="18.75" hidden="1" customHeight="1">
      <c r="CR303" s="20">
        <f t="shared" si="29"/>
        <v>0</v>
      </c>
      <c r="CS303" s="21">
        <v>45436</v>
      </c>
      <c r="CT303" s="19">
        <f t="shared" si="28"/>
        <v>0</v>
      </c>
    </row>
    <row r="304" spans="96:98" ht="18.75" hidden="1" customHeight="1">
      <c r="CR304" s="20">
        <f t="shared" si="29"/>
        <v>0</v>
      </c>
      <c r="CS304" s="21">
        <v>45443</v>
      </c>
      <c r="CT304" s="19">
        <f t="shared" si="28"/>
        <v>0</v>
      </c>
    </row>
    <row r="305" spans="96:98" ht="18.75" hidden="1" customHeight="1">
      <c r="CR305" s="20">
        <f t="shared" si="29"/>
        <v>0</v>
      </c>
      <c r="CS305" s="21">
        <v>45450</v>
      </c>
      <c r="CT305" s="19">
        <f t="shared" si="28"/>
        <v>0</v>
      </c>
    </row>
    <row r="306" spans="96:98" ht="18.75" hidden="1" customHeight="1">
      <c r="CR306" s="20">
        <f t="shared" si="29"/>
        <v>0</v>
      </c>
      <c r="CS306" s="21">
        <v>45457</v>
      </c>
      <c r="CT306" s="19">
        <f t="shared" si="28"/>
        <v>0</v>
      </c>
    </row>
    <row r="307" spans="96:98" ht="18.75" hidden="1" customHeight="1">
      <c r="CR307" s="20">
        <f t="shared" si="29"/>
        <v>0</v>
      </c>
      <c r="CS307" s="21">
        <v>45464</v>
      </c>
      <c r="CT307" s="19">
        <f t="shared" si="28"/>
        <v>0</v>
      </c>
    </row>
    <row r="308" spans="96:98" ht="18.75" hidden="1" customHeight="1">
      <c r="CR308" s="20">
        <f t="shared" si="29"/>
        <v>0</v>
      </c>
      <c r="CS308" s="21">
        <v>45471</v>
      </c>
      <c r="CT308" s="19">
        <f t="shared" si="28"/>
        <v>0</v>
      </c>
    </row>
    <row r="309" spans="96:98" ht="18.75" hidden="1" customHeight="1">
      <c r="CR309" s="20">
        <f t="shared" si="29"/>
        <v>0</v>
      </c>
      <c r="CS309" s="21">
        <v>45478</v>
      </c>
      <c r="CT309" s="19">
        <f t="shared" si="28"/>
        <v>0</v>
      </c>
    </row>
    <row r="310" spans="96:98" ht="18.75" hidden="1" customHeight="1">
      <c r="CR310" s="20">
        <f t="shared" si="29"/>
        <v>0</v>
      </c>
      <c r="CS310" s="21">
        <v>45485</v>
      </c>
      <c r="CT310" s="19">
        <f t="shared" si="28"/>
        <v>0</v>
      </c>
    </row>
    <row r="311" spans="96:98" ht="18.75" hidden="1" customHeight="1">
      <c r="CR311" s="20">
        <f t="shared" si="29"/>
        <v>0</v>
      </c>
      <c r="CS311" s="21">
        <v>45492</v>
      </c>
      <c r="CT311" s="19">
        <f t="shared" si="28"/>
        <v>0</v>
      </c>
    </row>
    <row r="312" spans="96:98" ht="18.75" hidden="1" customHeight="1">
      <c r="CR312" s="20">
        <f t="shared" si="29"/>
        <v>0</v>
      </c>
      <c r="CS312" s="21">
        <v>45499</v>
      </c>
      <c r="CT312" s="19">
        <f t="shared" si="28"/>
        <v>0</v>
      </c>
    </row>
    <row r="313" spans="96:98" ht="18.75" hidden="1" customHeight="1">
      <c r="CR313" s="20">
        <f t="shared" si="29"/>
        <v>0</v>
      </c>
      <c r="CS313" s="21">
        <v>45506</v>
      </c>
      <c r="CT313" s="19">
        <f t="shared" si="28"/>
        <v>0</v>
      </c>
    </row>
    <row r="314" spans="96:98" ht="18.75" hidden="1" customHeight="1">
      <c r="CR314" s="20">
        <f t="shared" si="29"/>
        <v>0</v>
      </c>
      <c r="CS314" s="21">
        <v>45513</v>
      </c>
      <c r="CT314" s="19">
        <f t="shared" si="28"/>
        <v>0</v>
      </c>
    </row>
    <row r="315" spans="96:98" ht="18.75" hidden="1" customHeight="1">
      <c r="CR315" s="20">
        <f t="shared" si="29"/>
        <v>0</v>
      </c>
      <c r="CS315" s="21">
        <v>45520</v>
      </c>
      <c r="CT315" s="19">
        <f t="shared" si="28"/>
        <v>0</v>
      </c>
    </row>
    <row r="316" spans="96:98" ht="18.75" hidden="1" customHeight="1">
      <c r="CR316" s="20">
        <f t="shared" si="29"/>
        <v>0</v>
      </c>
      <c r="CS316" s="21">
        <v>45527</v>
      </c>
      <c r="CT316" s="19">
        <f t="shared" si="28"/>
        <v>0</v>
      </c>
    </row>
    <row r="317" spans="96:98" ht="18.75" hidden="1" customHeight="1">
      <c r="CR317" s="20">
        <f t="shared" si="29"/>
        <v>0</v>
      </c>
      <c r="CS317" s="21">
        <v>45534</v>
      </c>
      <c r="CT317" s="19">
        <f t="shared" si="28"/>
        <v>0</v>
      </c>
    </row>
    <row r="318" spans="96:98" ht="18.75" hidden="1" customHeight="1">
      <c r="CR318" s="20">
        <f t="shared" si="29"/>
        <v>0</v>
      </c>
      <c r="CS318" s="21">
        <v>45541</v>
      </c>
      <c r="CT318" s="19">
        <f t="shared" si="28"/>
        <v>0</v>
      </c>
    </row>
    <row r="319" spans="96:98" ht="18.75" hidden="1" customHeight="1">
      <c r="CR319" s="20">
        <f t="shared" si="29"/>
        <v>0</v>
      </c>
      <c r="CS319" s="21">
        <v>45548</v>
      </c>
      <c r="CT319" s="19">
        <f t="shared" si="28"/>
        <v>0</v>
      </c>
    </row>
    <row r="320" spans="96:98" ht="18.75" hidden="1" customHeight="1">
      <c r="CR320" s="20">
        <f t="shared" si="29"/>
        <v>0</v>
      </c>
      <c r="CS320" s="21">
        <v>45555</v>
      </c>
      <c r="CT320" s="19">
        <f t="shared" si="28"/>
        <v>0</v>
      </c>
    </row>
    <row r="321" spans="96:98" ht="18.75" hidden="1" customHeight="1">
      <c r="CR321" s="20">
        <f t="shared" si="29"/>
        <v>0</v>
      </c>
      <c r="CS321" s="21">
        <v>45562</v>
      </c>
      <c r="CT321" s="19">
        <f t="shared" si="28"/>
        <v>0</v>
      </c>
    </row>
    <row r="322" spans="96:98" ht="18.75" hidden="1" customHeight="1">
      <c r="CR322" s="20">
        <f t="shared" si="29"/>
        <v>0</v>
      </c>
      <c r="CS322" s="21">
        <v>45569</v>
      </c>
      <c r="CT322" s="19">
        <f t="shared" si="28"/>
        <v>0</v>
      </c>
    </row>
    <row r="323" spans="96:98" ht="18.75" hidden="1" customHeight="1">
      <c r="CR323" s="20">
        <f t="shared" si="29"/>
        <v>0</v>
      </c>
      <c r="CS323" s="21">
        <v>45576</v>
      </c>
      <c r="CT323" s="19">
        <f t="shared" si="28"/>
        <v>0</v>
      </c>
    </row>
    <row r="324" spans="96:98" ht="18.75" hidden="1" customHeight="1">
      <c r="CR324" s="20">
        <f t="shared" si="29"/>
        <v>0</v>
      </c>
      <c r="CS324" s="21">
        <v>45583</v>
      </c>
      <c r="CT324" s="19">
        <f t="shared" si="28"/>
        <v>0</v>
      </c>
    </row>
    <row r="325" spans="96:98" ht="18.75" hidden="1" customHeight="1">
      <c r="CR325" s="20">
        <f t="shared" si="29"/>
        <v>0</v>
      </c>
      <c r="CS325" s="21">
        <v>45590</v>
      </c>
      <c r="CT325" s="19">
        <f t="shared" si="28"/>
        <v>0</v>
      </c>
    </row>
    <row r="326" spans="96:98" ht="18.75" hidden="1" customHeight="1">
      <c r="CR326" s="20">
        <f t="shared" si="29"/>
        <v>0</v>
      </c>
      <c r="CS326" s="21">
        <v>45597</v>
      </c>
      <c r="CT326" s="19">
        <f t="shared" si="28"/>
        <v>0</v>
      </c>
    </row>
    <row r="327" spans="96:98" ht="18.75" hidden="1" customHeight="1">
      <c r="CR327" s="20">
        <f t="shared" si="29"/>
        <v>0</v>
      </c>
      <c r="CS327" s="21">
        <v>45604</v>
      </c>
      <c r="CT327" s="19">
        <f t="shared" si="28"/>
        <v>0</v>
      </c>
    </row>
    <row r="328" spans="96:98" ht="18.75" hidden="1" customHeight="1">
      <c r="CR328" s="20">
        <f t="shared" si="29"/>
        <v>0</v>
      </c>
      <c r="CS328" s="21">
        <v>45611</v>
      </c>
      <c r="CT328" s="19">
        <f t="shared" si="28"/>
        <v>0</v>
      </c>
    </row>
    <row r="329" spans="96:98" ht="18.75" hidden="1" customHeight="1">
      <c r="CR329" s="20">
        <f t="shared" si="29"/>
        <v>0</v>
      </c>
      <c r="CS329" s="21">
        <v>45618</v>
      </c>
      <c r="CT329" s="19">
        <f t="shared" si="28"/>
        <v>0</v>
      </c>
    </row>
    <row r="330" spans="96:98" ht="18.75" hidden="1" customHeight="1">
      <c r="CR330" s="20">
        <f t="shared" si="29"/>
        <v>0</v>
      </c>
      <c r="CS330" s="21">
        <v>45625</v>
      </c>
      <c r="CT330" s="19">
        <f t="shared" si="28"/>
        <v>0</v>
      </c>
    </row>
    <row r="331" spans="96:98" ht="18.75" hidden="1" customHeight="1">
      <c r="CR331" s="20">
        <f t="shared" si="29"/>
        <v>0</v>
      </c>
      <c r="CS331" s="21">
        <v>45632</v>
      </c>
      <c r="CT331" s="19">
        <f t="shared" si="28"/>
        <v>0</v>
      </c>
    </row>
    <row r="332" spans="96:98" ht="18.75" hidden="1" customHeight="1">
      <c r="CR332" s="20">
        <f t="shared" si="29"/>
        <v>0</v>
      </c>
      <c r="CS332" s="21">
        <v>45639</v>
      </c>
      <c r="CT332" s="19">
        <f t="shared" si="28"/>
        <v>0</v>
      </c>
    </row>
    <row r="333" spans="96:98" ht="18.75" hidden="1" customHeight="1">
      <c r="CR333" s="20">
        <f t="shared" si="29"/>
        <v>0</v>
      </c>
      <c r="CS333" s="21">
        <v>45646</v>
      </c>
      <c r="CT333" s="19">
        <f t="shared" si="28"/>
        <v>0</v>
      </c>
    </row>
    <row r="334" spans="96:98" ht="18.75" hidden="1" customHeight="1">
      <c r="CR334" s="20">
        <f t="shared" si="29"/>
        <v>0</v>
      </c>
      <c r="CS334" s="21">
        <v>45653</v>
      </c>
      <c r="CT334" s="19">
        <f t="shared" si="28"/>
        <v>0</v>
      </c>
    </row>
    <row r="335" spans="96:98" ht="18.75" hidden="1" customHeight="1">
      <c r="CR335" s="20">
        <f t="shared" si="29"/>
        <v>0</v>
      </c>
      <c r="CS335" s="21">
        <v>45660</v>
      </c>
      <c r="CT335" s="19">
        <f t="shared" si="28"/>
        <v>0</v>
      </c>
    </row>
    <row r="336" spans="96:98" ht="18.75" hidden="1" customHeight="1">
      <c r="CR336" s="20">
        <f t="shared" si="29"/>
        <v>0</v>
      </c>
      <c r="CS336" s="21">
        <v>45667</v>
      </c>
      <c r="CT336" s="19">
        <f t="shared" si="28"/>
        <v>0</v>
      </c>
    </row>
    <row r="337" spans="96:98" ht="18.75" hidden="1" customHeight="1">
      <c r="CR337" s="20">
        <f t="shared" si="29"/>
        <v>0</v>
      </c>
      <c r="CS337" s="21">
        <v>45674</v>
      </c>
      <c r="CT337" s="19">
        <f t="shared" si="28"/>
        <v>0</v>
      </c>
    </row>
    <row r="338" spans="96:98" ht="18.75" hidden="1" customHeight="1">
      <c r="CR338" s="20">
        <f t="shared" si="29"/>
        <v>0</v>
      </c>
      <c r="CS338" s="21">
        <v>45681</v>
      </c>
      <c r="CT338" s="19">
        <f t="shared" si="28"/>
        <v>0</v>
      </c>
    </row>
    <row r="339" spans="96:98" ht="18.75" hidden="1" customHeight="1">
      <c r="CR339" s="20">
        <f t="shared" si="29"/>
        <v>0</v>
      </c>
      <c r="CS339" s="21">
        <v>45688</v>
      </c>
      <c r="CT339" s="19">
        <f t="shared" si="28"/>
        <v>0</v>
      </c>
    </row>
    <row r="340" spans="96:98" ht="18.75" hidden="1" customHeight="1">
      <c r="CR340" s="20">
        <f t="shared" si="29"/>
        <v>0</v>
      </c>
      <c r="CS340" s="21">
        <v>45695</v>
      </c>
      <c r="CT340" s="19">
        <f t="shared" si="28"/>
        <v>0</v>
      </c>
    </row>
    <row r="341" spans="96:98" ht="18.75" hidden="1" customHeight="1">
      <c r="CR341" s="20">
        <f t="shared" si="29"/>
        <v>0</v>
      </c>
      <c r="CS341" s="21">
        <v>45702</v>
      </c>
      <c r="CT341" s="19">
        <f t="shared" si="28"/>
        <v>0</v>
      </c>
    </row>
    <row r="342" spans="96:98" ht="18.75" hidden="1" customHeight="1">
      <c r="CR342" s="20">
        <f t="shared" si="29"/>
        <v>0</v>
      </c>
      <c r="CS342" s="21">
        <v>45709</v>
      </c>
      <c r="CT342" s="19">
        <f t="shared" ref="CT342:CT405" si="30">IF(CR342=CS342,2,0)</f>
        <v>0</v>
      </c>
    </row>
    <row r="343" spans="96:98" ht="18.75" hidden="1" customHeight="1">
      <c r="CR343" s="20">
        <f t="shared" ref="CR343:CR406" si="31">CR342</f>
        <v>0</v>
      </c>
      <c r="CS343" s="21">
        <v>45716</v>
      </c>
      <c r="CT343" s="19">
        <f t="shared" si="30"/>
        <v>0</v>
      </c>
    </row>
    <row r="344" spans="96:98" ht="18.75" hidden="1" customHeight="1">
      <c r="CR344" s="20">
        <f t="shared" si="31"/>
        <v>0</v>
      </c>
      <c r="CS344" s="21">
        <v>45723</v>
      </c>
      <c r="CT344" s="19">
        <f t="shared" si="30"/>
        <v>0</v>
      </c>
    </row>
    <row r="345" spans="96:98" ht="18.75" hidden="1" customHeight="1">
      <c r="CR345" s="20">
        <f t="shared" si="31"/>
        <v>0</v>
      </c>
      <c r="CS345" s="21">
        <v>45730</v>
      </c>
      <c r="CT345" s="19">
        <f t="shared" si="30"/>
        <v>0</v>
      </c>
    </row>
    <row r="346" spans="96:98" ht="18.75" hidden="1" customHeight="1">
      <c r="CR346" s="20">
        <f t="shared" si="31"/>
        <v>0</v>
      </c>
      <c r="CS346" s="21">
        <v>45737</v>
      </c>
      <c r="CT346" s="19">
        <f t="shared" si="30"/>
        <v>0</v>
      </c>
    </row>
    <row r="347" spans="96:98" ht="18.75" hidden="1" customHeight="1">
      <c r="CR347" s="20">
        <f t="shared" si="31"/>
        <v>0</v>
      </c>
      <c r="CS347" s="21">
        <v>45744</v>
      </c>
      <c r="CT347" s="19">
        <f t="shared" si="30"/>
        <v>0</v>
      </c>
    </row>
    <row r="348" spans="96:98" ht="18.75" hidden="1" customHeight="1">
      <c r="CR348" s="20">
        <f t="shared" si="31"/>
        <v>0</v>
      </c>
      <c r="CS348" s="21">
        <v>45751</v>
      </c>
      <c r="CT348" s="19">
        <f t="shared" si="30"/>
        <v>0</v>
      </c>
    </row>
    <row r="349" spans="96:98" ht="18.75" hidden="1" customHeight="1">
      <c r="CR349" s="20">
        <f t="shared" si="31"/>
        <v>0</v>
      </c>
      <c r="CS349" s="21">
        <v>45758</v>
      </c>
      <c r="CT349" s="19">
        <f t="shared" si="30"/>
        <v>0</v>
      </c>
    </row>
    <row r="350" spans="96:98" ht="18.75" hidden="1" customHeight="1">
      <c r="CR350" s="20">
        <f t="shared" si="31"/>
        <v>0</v>
      </c>
      <c r="CS350" s="21">
        <v>45765</v>
      </c>
      <c r="CT350" s="19">
        <f t="shared" si="30"/>
        <v>0</v>
      </c>
    </row>
    <row r="351" spans="96:98" ht="18.75" hidden="1" customHeight="1">
      <c r="CR351" s="20">
        <f t="shared" si="31"/>
        <v>0</v>
      </c>
      <c r="CS351" s="21">
        <v>45772</v>
      </c>
      <c r="CT351" s="19">
        <f t="shared" si="30"/>
        <v>0</v>
      </c>
    </row>
    <row r="352" spans="96:98" ht="18.75" hidden="1" customHeight="1">
      <c r="CR352" s="20">
        <f t="shared" si="31"/>
        <v>0</v>
      </c>
      <c r="CS352" s="21">
        <v>45779</v>
      </c>
      <c r="CT352" s="19">
        <f t="shared" si="30"/>
        <v>0</v>
      </c>
    </row>
    <row r="353" spans="96:98" ht="18.75" hidden="1" customHeight="1">
      <c r="CR353" s="20">
        <f t="shared" si="31"/>
        <v>0</v>
      </c>
      <c r="CS353" s="21">
        <v>45786</v>
      </c>
      <c r="CT353" s="19">
        <f t="shared" si="30"/>
        <v>0</v>
      </c>
    </row>
    <row r="354" spans="96:98" ht="18.75" hidden="1" customHeight="1">
      <c r="CR354" s="20">
        <f t="shared" si="31"/>
        <v>0</v>
      </c>
      <c r="CS354" s="21">
        <v>45793</v>
      </c>
      <c r="CT354" s="19">
        <f t="shared" si="30"/>
        <v>0</v>
      </c>
    </row>
    <row r="355" spans="96:98" ht="18.75" hidden="1" customHeight="1">
      <c r="CR355" s="20">
        <f t="shared" si="31"/>
        <v>0</v>
      </c>
      <c r="CS355" s="21">
        <v>45800</v>
      </c>
      <c r="CT355" s="19">
        <f t="shared" si="30"/>
        <v>0</v>
      </c>
    </row>
    <row r="356" spans="96:98" ht="18.75" hidden="1" customHeight="1">
      <c r="CR356" s="20">
        <f t="shared" si="31"/>
        <v>0</v>
      </c>
      <c r="CS356" s="21">
        <v>45807</v>
      </c>
      <c r="CT356" s="19">
        <f t="shared" si="30"/>
        <v>0</v>
      </c>
    </row>
    <row r="357" spans="96:98" ht="18.75" hidden="1" customHeight="1">
      <c r="CR357" s="20">
        <f t="shared" si="31"/>
        <v>0</v>
      </c>
      <c r="CS357" s="21">
        <v>45814</v>
      </c>
      <c r="CT357" s="19">
        <f t="shared" si="30"/>
        <v>0</v>
      </c>
    </row>
    <row r="358" spans="96:98" ht="18.75" hidden="1" customHeight="1">
      <c r="CR358" s="20">
        <f t="shared" si="31"/>
        <v>0</v>
      </c>
      <c r="CS358" s="21">
        <v>45821</v>
      </c>
      <c r="CT358" s="19">
        <f t="shared" si="30"/>
        <v>0</v>
      </c>
    </row>
    <row r="359" spans="96:98" ht="18.75" hidden="1" customHeight="1">
      <c r="CR359" s="20">
        <f t="shared" si="31"/>
        <v>0</v>
      </c>
      <c r="CS359" s="21">
        <v>45828</v>
      </c>
      <c r="CT359" s="19">
        <f t="shared" si="30"/>
        <v>0</v>
      </c>
    </row>
    <row r="360" spans="96:98" ht="18.75" hidden="1" customHeight="1">
      <c r="CR360" s="20">
        <f t="shared" si="31"/>
        <v>0</v>
      </c>
      <c r="CS360" s="21">
        <v>45835</v>
      </c>
      <c r="CT360" s="19">
        <f t="shared" si="30"/>
        <v>0</v>
      </c>
    </row>
    <row r="361" spans="96:98" ht="18.75" hidden="1" customHeight="1">
      <c r="CR361" s="20">
        <f t="shared" si="31"/>
        <v>0</v>
      </c>
      <c r="CS361" s="21">
        <v>45842</v>
      </c>
      <c r="CT361" s="19">
        <f t="shared" si="30"/>
        <v>0</v>
      </c>
    </row>
    <row r="362" spans="96:98" ht="18.75" hidden="1" customHeight="1">
      <c r="CR362" s="20">
        <f t="shared" si="31"/>
        <v>0</v>
      </c>
      <c r="CS362" s="21">
        <v>45849</v>
      </c>
      <c r="CT362" s="19">
        <f t="shared" si="30"/>
        <v>0</v>
      </c>
    </row>
    <row r="363" spans="96:98" ht="18.75" hidden="1" customHeight="1">
      <c r="CR363" s="20">
        <f t="shared" si="31"/>
        <v>0</v>
      </c>
      <c r="CS363" s="21">
        <v>45856</v>
      </c>
      <c r="CT363" s="19">
        <f t="shared" si="30"/>
        <v>0</v>
      </c>
    </row>
    <row r="364" spans="96:98" ht="18.75" hidden="1" customHeight="1">
      <c r="CR364" s="20">
        <f t="shared" si="31"/>
        <v>0</v>
      </c>
      <c r="CS364" s="21">
        <v>45863</v>
      </c>
      <c r="CT364" s="19">
        <f t="shared" si="30"/>
        <v>0</v>
      </c>
    </row>
    <row r="365" spans="96:98" ht="18.75" hidden="1" customHeight="1">
      <c r="CR365" s="20">
        <f t="shared" si="31"/>
        <v>0</v>
      </c>
      <c r="CS365" s="21">
        <v>45870</v>
      </c>
      <c r="CT365" s="19">
        <f t="shared" si="30"/>
        <v>0</v>
      </c>
    </row>
    <row r="366" spans="96:98" ht="18.75" hidden="1" customHeight="1">
      <c r="CR366" s="20">
        <f t="shared" si="31"/>
        <v>0</v>
      </c>
      <c r="CS366" s="21">
        <v>45877</v>
      </c>
      <c r="CT366" s="19">
        <f t="shared" si="30"/>
        <v>0</v>
      </c>
    </row>
    <row r="367" spans="96:98" ht="18.75" hidden="1" customHeight="1">
      <c r="CR367" s="20">
        <f t="shared" si="31"/>
        <v>0</v>
      </c>
      <c r="CS367" s="21">
        <v>45884</v>
      </c>
      <c r="CT367" s="19">
        <f t="shared" si="30"/>
        <v>0</v>
      </c>
    </row>
    <row r="368" spans="96:98" ht="18.75" hidden="1" customHeight="1">
      <c r="CR368" s="20">
        <f t="shared" si="31"/>
        <v>0</v>
      </c>
      <c r="CS368" s="21">
        <v>45891</v>
      </c>
      <c r="CT368" s="19">
        <f t="shared" si="30"/>
        <v>0</v>
      </c>
    </row>
    <row r="369" spans="96:98" ht="18.75" hidden="1" customHeight="1">
      <c r="CR369" s="20">
        <f t="shared" si="31"/>
        <v>0</v>
      </c>
      <c r="CS369" s="21">
        <v>45898</v>
      </c>
      <c r="CT369" s="19">
        <f t="shared" si="30"/>
        <v>0</v>
      </c>
    </row>
    <row r="370" spans="96:98" ht="18.75" hidden="1" customHeight="1">
      <c r="CR370" s="20">
        <f t="shared" si="31"/>
        <v>0</v>
      </c>
      <c r="CS370" s="21">
        <v>45905</v>
      </c>
      <c r="CT370" s="19">
        <f t="shared" si="30"/>
        <v>0</v>
      </c>
    </row>
    <row r="371" spans="96:98" ht="18.75" hidden="1" customHeight="1">
      <c r="CR371" s="20">
        <f t="shared" si="31"/>
        <v>0</v>
      </c>
      <c r="CS371" s="21">
        <v>45912</v>
      </c>
      <c r="CT371" s="19">
        <f t="shared" si="30"/>
        <v>0</v>
      </c>
    </row>
    <row r="372" spans="96:98" ht="18.75" hidden="1" customHeight="1">
      <c r="CR372" s="20">
        <f t="shared" si="31"/>
        <v>0</v>
      </c>
      <c r="CS372" s="21">
        <v>45919</v>
      </c>
      <c r="CT372" s="19">
        <f t="shared" si="30"/>
        <v>0</v>
      </c>
    </row>
    <row r="373" spans="96:98" ht="18.75" hidden="1" customHeight="1">
      <c r="CR373" s="20">
        <f t="shared" si="31"/>
        <v>0</v>
      </c>
      <c r="CS373" s="21">
        <v>45926</v>
      </c>
      <c r="CT373" s="19">
        <f t="shared" si="30"/>
        <v>0</v>
      </c>
    </row>
    <row r="374" spans="96:98" ht="18.75" hidden="1" customHeight="1">
      <c r="CR374" s="20">
        <f t="shared" si="31"/>
        <v>0</v>
      </c>
      <c r="CS374" s="21">
        <v>45933</v>
      </c>
      <c r="CT374" s="19">
        <f t="shared" si="30"/>
        <v>0</v>
      </c>
    </row>
    <row r="375" spans="96:98" ht="18.75" hidden="1" customHeight="1">
      <c r="CR375" s="20">
        <f t="shared" si="31"/>
        <v>0</v>
      </c>
      <c r="CS375" s="21">
        <v>45940</v>
      </c>
      <c r="CT375" s="19">
        <f t="shared" si="30"/>
        <v>0</v>
      </c>
    </row>
    <row r="376" spans="96:98" ht="18.75" hidden="1" customHeight="1">
      <c r="CR376" s="20">
        <f t="shared" si="31"/>
        <v>0</v>
      </c>
      <c r="CS376" s="21">
        <v>45947</v>
      </c>
      <c r="CT376" s="19">
        <f t="shared" si="30"/>
        <v>0</v>
      </c>
    </row>
    <row r="377" spans="96:98" ht="18.75" hidden="1" customHeight="1">
      <c r="CR377" s="20">
        <f t="shared" si="31"/>
        <v>0</v>
      </c>
      <c r="CS377" s="21">
        <v>45954</v>
      </c>
      <c r="CT377" s="19">
        <f t="shared" si="30"/>
        <v>0</v>
      </c>
    </row>
    <row r="378" spans="96:98" ht="18.75" hidden="1" customHeight="1">
      <c r="CR378" s="20">
        <f t="shared" si="31"/>
        <v>0</v>
      </c>
      <c r="CS378" s="21">
        <v>45961</v>
      </c>
      <c r="CT378" s="19">
        <f t="shared" si="30"/>
        <v>0</v>
      </c>
    </row>
    <row r="379" spans="96:98" ht="18.75" hidden="1" customHeight="1">
      <c r="CR379" s="20">
        <f t="shared" si="31"/>
        <v>0</v>
      </c>
      <c r="CS379" s="21">
        <v>45968</v>
      </c>
      <c r="CT379" s="19">
        <f t="shared" si="30"/>
        <v>0</v>
      </c>
    </row>
    <row r="380" spans="96:98" ht="18.75" hidden="1" customHeight="1">
      <c r="CR380" s="20">
        <f t="shared" si="31"/>
        <v>0</v>
      </c>
      <c r="CS380" s="21">
        <v>45975</v>
      </c>
      <c r="CT380" s="19">
        <f t="shared" si="30"/>
        <v>0</v>
      </c>
    </row>
    <row r="381" spans="96:98" ht="18.75" hidden="1" customHeight="1">
      <c r="CR381" s="20">
        <f t="shared" si="31"/>
        <v>0</v>
      </c>
      <c r="CS381" s="21">
        <v>45982</v>
      </c>
      <c r="CT381" s="19">
        <f t="shared" si="30"/>
        <v>0</v>
      </c>
    </row>
    <row r="382" spans="96:98" ht="18.75" hidden="1" customHeight="1">
      <c r="CR382" s="20">
        <f t="shared" si="31"/>
        <v>0</v>
      </c>
      <c r="CS382" s="21">
        <v>45989</v>
      </c>
      <c r="CT382" s="19">
        <f t="shared" si="30"/>
        <v>0</v>
      </c>
    </row>
    <row r="383" spans="96:98" ht="18.75" hidden="1" customHeight="1">
      <c r="CR383" s="20">
        <f t="shared" si="31"/>
        <v>0</v>
      </c>
      <c r="CS383" s="21">
        <v>45996</v>
      </c>
      <c r="CT383" s="19">
        <f t="shared" si="30"/>
        <v>0</v>
      </c>
    </row>
    <row r="384" spans="96:98" ht="18.75" hidden="1" customHeight="1">
      <c r="CR384" s="20">
        <f t="shared" si="31"/>
        <v>0</v>
      </c>
      <c r="CS384" s="21">
        <v>46003</v>
      </c>
      <c r="CT384" s="19">
        <f t="shared" si="30"/>
        <v>0</v>
      </c>
    </row>
    <row r="385" spans="96:98" ht="18.75" hidden="1" customHeight="1">
      <c r="CR385" s="20">
        <f t="shared" si="31"/>
        <v>0</v>
      </c>
      <c r="CS385" s="21">
        <v>46010</v>
      </c>
      <c r="CT385" s="19">
        <f t="shared" si="30"/>
        <v>0</v>
      </c>
    </row>
    <row r="386" spans="96:98" ht="18.75" hidden="1" customHeight="1">
      <c r="CR386" s="20">
        <f t="shared" si="31"/>
        <v>0</v>
      </c>
      <c r="CS386" s="21">
        <v>46017</v>
      </c>
      <c r="CT386" s="19">
        <f t="shared" si="30"/>
        <v>0</v>
      </c>
    </row>
    <row r="387" spans="96:98" ht="18.75" hidden="1" customHeight="1">
      <c r="CR387" s="20">
        <f t="shared" si="31"/>
        <v>0</v>
      </c>
      <c r="CS387" s="21">
        <v>46024</v>
      </c>
      <c r="CT387" s="19">
        <f t="shared" si="30"/>
        <v>0</v>
      </c>
    </row>
    <row r="388" spans="96:98" ht="18.75" hidden="1" customHeight="1">
      <c r="CR388" s="20">
        <f t="shared" si="31"/>
        <v>0</v>
      </c>
      <c r="CS388" s="2">
        <v>43470</v>
      </c>
      <c r="CT388" s="19">
        <f t="shared" si="30"/>
        <v>0</v>
      </c>
    </row>
    <row r="389" spans="96:98" ht="18.75" hidden="1" customHeight="1">
      <c r="CR389" s="20">
        <f t="shared" si="31"/>
        <v>0</v>
      </c>
      <c r="CS389" s="2">
        <v>43477</v>
      </c>
      <c r="CT389" s="19">
        <f t="shared" si="30"/>
        <v>0</v>
      </c>
    </row>
    <row r="390" spans="96:98" ht="18.75" hidden="1" customHeight="1">
      <c r="CR390" s="20">
        <f t="shared" si="31"/>
        <v>0</v>
      </c>
      <c r="CS390" s="2">
        <v>43484</v>
      </c>
      <c r="CT390" s="19">
        <f t="shared" si="30"/>
        <v>0</v>
      </c>
    </row>
    <row r="391" spans="96:98" ht="18.75" hidden="1" customHeight="1">
      <c r="CR391" s="20">
        <f t="shared" si="31"/>
        <v>0</v>
      </c>
      <c r="CS391" s="2">
        <v>43491</v>
      </c>
      <c r="CT391" s="19">
        <f t="shared" si="30"/>
        <v>0</v>
      </c>
    </row>
    <row r="392" spans="96:98" ht="18.75" hidden="1" customHeight="1">
      <c r="CR392" s="20">
        <f t="shared" si="31"/>
        <v>0</v>
      </c>
      <c r="CS392" s="2">
        <v>43498</v>
      </c>
      <c r="CT392" s="19">
        <f t="shared" si="30"/>
        <v>0</v>
      </c>
    </row>
    <row r="393" spans="96:98" ht="18.75" hidden="1" customHeight="1">
      <c r="CR393" s="20">
        <f t="shared" si="31"/>
        <v>0</v>
      </c>
      <c r="CS393" s="2">
        <v>43505</v>
      </c>
      <c r="CT393" s="19">
        <f t="shared" si="30"/>
        <v>0</v>
      </c>
    </row>
    <row r="394" spans="96:98" ht="18.75" hidden="1" customHeight="1">
      <c r="CR394" s="20">
        <f t="shared" si="31"/>
        <v>0</v>
      </c>
      <c r="CS394" s="2">
        <v>43512</v>
      </c>
      <c r="CT394" s="19">
        <f t="shared" si="30"/>
        <v>0</v>
      </c>
    </row>
    <row r="395" spans="96:98" ht="18.75" hidden="1" customHeight="1">
      <c r="CR395" s="20">
        <f t="shared" si="31"/>
        <v>0</v>
      </c>
      <c r="CS395" s="2">
        <v>43519</v>
      </c>
      <c r="CT395" s="19">
        <f t="shared" si="30"/>
        <v>0</v>
      </c>
    </row>
    <row r="396" spans="96:98" ht="18.75" hidden="1" customHeight="1">
      <c r="CR396" s="20">
        <f t="shared" si="31"/>
        <v>0</v>
      </c>
      <c r="CS396" s="2">
        <v>43526</v>
      </c>
      <c r="CT396" s="19">
        <f t="shared" si="30"/>
        <v>0</v>
      </c>
    </row>
    <row r="397" spans="96:98" ht="18.75" hidden="1" customHeight="1">
      <c r="CR397" s="20">
        <f t="shared" si="31"/>
        <v>0</v>
      </c>
      <c r="CS397" s="2">
        <v>43533</v>
      </c>
      <c r="CT397" s="19">
        <f t="shared" si="30"/>
        <v>0</v>
      </c>
    </row>
    <row r="398" spans="96:98" ht="18.75" hidden="1" customHeight="1">
      <c r="CR398" s="20">
        <f t="shared" si="31"/>
        <v>0</v>
      </c>
      <c r="CS398" s="2">
        <v>43540</v>
      </c>
      <c r="CT398" s="19">
        <f t="shared" si="30"/>
        <v>0</v>
      </c>
    </row>
    <row r="399" spans="96:98" ht="18.75" hidden="1" customHeight="1">
      <c r="CR399" s="20">
        <f t="shared" si="31"/>
        <v>0</v>
      </c>
      <c r="CS399" s="2">
        <v>43547</v>
      </c>
      <c r="CT399" s="19">
        <f t="shared" si="30"/>
        <v>0</v>
      </c>
    </row>
    <row r="400" spans="96:98" ht="18.75" hidden="1" customHeight="1">
      <c r="CR400" s="20">
        <f t="shared" si="31"/>
        <v>0</v>
      </c>
      <c r="CS400" s="2">
        <v>43554</v>
      </c>
      <c r="CT400" s="19">
        <f t="shared" si="30"/>
        <v>0</v>
      </c>
    </row>
    <row r="401" spans="96:98" ht="18.75" hidden="1" customHeight="1">
      <c r="CR401" s="20">
        <f t="shared" si="31"/>
        <v>0</v>
      </c>
      <c r="CS401" s="2">
        <v>43561</v>
      </c>
      <c r="CT401" s="19">
        <f t="shared" si="30"/>
        <v>0</v>
      </c>
    </row>
    <row r="402" spans="96:98" ht="18.75" hidden="1" customHeight="1">
      <c r="CR402" s="20">
        <f t="shared" si="31"/>
        <v>0</v>
      </c>
      <c r="CS402" s="2">
        <v>43568</v>
      </c>
      <c r="CT402" s="19">
        <f t="shared" si="30"/>
        <v>0</v>
      </c>
    </row>
    <row r="403" spans="96:98" ht="18.75" hidden="1" customHeight="1">
      <c r="CR403" s="20">
        <f t="shared" si="31"/>
        <v>0</v>
      </c>
      <c r="CS403" s="2">
        <v>43575</v>
      </c>
      <c r="CT403" s="19">
        <f t="shared" si="30"/>
        <v>0</v>
      </c>
    </row>
    <row r="404" spans="96:98" ht="18.75" hidden="1" customHeight="1">
      <c r="CR404" s="20">
        <f t="shared" si="31"/>
        <v>0</v>
      </c>
      <c r="CS404" s="2">
        <v>43582</v>
      </c>
      <c r="CT404" s="19">
        <f t="shared" si="30"/>
        <v>0</v>
      </c>
    </row>
    <row r="405" spans="96:98" ht="18.75" hidden="1" customHeight="1">
      <c r="CR405" s="20">
        <f t="shared" si="31"/>
        <v>0</v>
      </c>
      <c r="CS405" s="2">
        <v>43589</v>
      </c>
      <c r="CT405" s="19">
        <f t="shared" si="30"/>
        <v>0</v>
      </c>
    </row>
    <row r="406" spans="96:98" ht="18.75" hidden="1" customHeight="1">
      <c r="CR406" s="20">
        <f t="shared" si="31"/>
        <v>0</v>
      </c>
      <c r="CS406" s="2">
        <v>43596</v>
      </c>
      <c r="CT406" s="19">
        <f t="shared" ref="CT406:CT469" si="32">IF(CR406=CS406,2,0)</f>
        <v>0</v>
      </c>
    </row>
    <row r="407" spans="96:98" ht="18.75" hidden="1" customHeight="1">
      <c r="CR407" s="20">
        <f t="shared" ref="CR407:CR470" si="33">CR406</f>
        <v>0</v>
      </c>
      <c r="CS407" s="2">
        <v>43603</v>
      </c>
      <c r="CT407" s="19">
        <f t="shared" si="32"/>
        <v>0</v>
      </c>
    </row>
    <row r="408" spans="96:98" ht="18.75" hidden="1" customHeight="1">
      <c r="CR408" s="20">
        <f t="shared" si="33"/>
        <v>0</v>
      </c>
      <c r="CS408" s="2">
        <v>43610</v>
      </c>
      <c r="CT408" s="19">
        <f t="shared" si="32"/>
        <v>0</v>
      </c>
    </row>
    <row r="409" spans="96:98" ht="18.75" hidden="1" customHeight="1">
      <c r="CR409" s="20">
        <f t="shared" si="33"/>
        <v>0</v>
      </c>
      <c r="CS409" s="2">
        <v>43617</v>
      </c>
      <c r="CT409" s="19">
        <f t="shared" si="32"/>
        <v>0</v>
      </c>
    </row>
    <row r="410" spans="96:98" ht="18.75" hidden="1" customHeight="1">
      <c r="CR410" s="20">
        <f t="shared" si="33"/>
        <v>0</v>
      </c>
      <c r="CS410" s="2">
        <v>43624</v>
      </c>
      <c r="CT410" s="19">
        <f t="shared" si="32"/>
        <v>0</v>
      </c>
    </row>
    <row r="411" spans="96:98" ht="18.75" hidden="1" customHeight="1">
      <c r="CR411" s="20">
        <f t="shared" si="33"/>
        <v>0</v>
      </c>
      <c r="CS411" s="2">
        <v>43631</v>
      </c>
      <c r="CT411" s="19">
        <f t="shared" si="32"/>
        <v>0</v>
      </c>
    </row>
    <row r="412" spans="96:98" ht="18.75" hidden="1" customHeight="1">
      <c r="CR412" s="20">
        <f t="shared" si="33"/>
        <v>0</v>
      </c>
      <c r="CS412" s="2">
        <v>43638</v>
      </c>
      <c r="CT412" s="19">
        <f t="shared" si="32"/>
        <v>0</v>
      </c>
    </row>
    <row r="413" spans="96:98" ht="18.75" hidden="1" customHeight="1">
      <c r="CR413" s="20">
        <f t="shared" si="33"/>
        <v>0</v>
      </c>
      <c r="CS413" s="2">
        <v>43645</v>
      </c>
      <c r="CT413" s="19">
        <f t="shared" si="32"/>
        <v>0</v>
      </c>
    </row>
    <row r="414" spans="96:98" ht="18.75" hidden="1" customHeight="1">
      <c r="CR414" s="20">
        <f t="shared" si="33"/>
        <v>0</v>
      </c>
      <c r="CS414" s="2">
        <v>43652</v>
      </c>
      <c r="CT414" s="19">
        <f t="shared" si="32"/>
        <v>0</v>
      </c>
    </row>
    <row r="415" spans="96:98" ht="18.75" hidden="1" customHeight="1">
      <c r="CR415" s="20">
        <f t="shared" si="33"/>
        <v>0</v>
      </c>
      <c r="CS415" s="2">
        <v>43659</v>
      </c>
      <c r="CT415" s="19">
        <f t="shared" si="32"/>
        <v>0</v>
      </c>
    </row>
    <row r="416" spans="96:98" ht="18.75" hidden="1" customHeight="1">
      <c r="CR416" s="20">
        <f t="shared" si="33"/>
        <v>0</v>
      </c>
      <c r="CS416" s="2">
        <v>43666</v>
      </c>
      <c r="CT416" s="19">
        <f t="shared" si="32"/>
        <v>0</v>
      </c>
    </row>
    <row r="417" spans="96:98" ht="18.75" hidden="1" customHeight="1">
      <c r="CR417" s="20">
        <f t="shared" si="33"/>
        <v>0</v>
      </c>
      <c r="CS417" s="2">
        <v>43673</v>
      </c>
      <c r="CT417" s="19">
        <f t="shared" si="32"/>
        <v>0</v>
      </c>
    </row>
    <row r="418" spans="96:98" ht="18.75" hidden="1" customHeight="1">
      <c r="CR418" s="20">
        <f t="shared" si="33"/>
        <v>0</v>
      </c>
      <c r="CS418" s="2">
        <v>43680</v>
      </c>
      <c r="CT418" s="19">
        <f t="shared" si="32"/>
        <v>0</v>
      </c>
    </row>
    <row r="419" spans="96:98" ht="18.75" hidden="1" customHeight="1">
      <c r="CR419" s="20">
        <f t="shared" si="33"/>
        <v>0</v>
      </c>
      <c r="CS419" s="2">
        <v>43687</v>
      </c>
      <c r="CT419" s="19">
        <f t="shared" si="32"/>
        <v>0</v>
      </c>
    </row>
    <row r="420" spans="96:98" ht="18.75" hidden="1" customHeight="1">
      <c r="CR420" s="20">
        <f t="shared" si="33"/>
        <v>0</v>
      </c>
      <c r="CS420" s="2">
        <v>43694</v>
      </c>
      <c r="CT420" s="19">
        <f t="shared" si="32"/>
        <v>0</v>
      </c>
    </row>
    <row r="421" spans="96:98" ht="18.75" hidden="1" customHeight="1">
      <c r="CR421" s="20">
        <f t="shared" si="33"/>
        <v>0</v>
      </c>
      <c r="CS421" s="2">
        <v>43701</v>
      </c>
      <c r="CT421" s="19">
        <f t="shared" si="32"/>
        <v>0</v>
      </c>
    </row>
    <row r="422" spans="96:98" ht="18.75" hidden="1" customHeight="1">
      <c r="CR422" s="20">
        <f t="shared" si="33"/>
        <v>0</v>
      </c>
      <c r="CS422" s="2">
        <v>43708</v>
      </c>
      <c r="CT422" s="19">
        <f t="shared" si="32"/>
        <v>0</v>
      </c>
    </row>
    <row r="423" spans="96:98" ht="18.75" hidden="1" customHeight="1">
      <c r="CR423" s="20">
        <f t="shared" si="33"/>
        <v>0</v>
      </c>
      <c r="CS423" s="2">
        <v>43715</v>
      </c>
      <c r="CT423" s="19">
        <f t="shared" si="32"/>
        <v>0</v>
      </c>
    </row>
    <row r="424" spans="96:98" ht="18.75" hidden="1" customHeight="1">
      <c r="CR424" s="20">
        <f t="shared" si="33"/>
        <v>0</v>
      </c>
      <c r="CS424" s="2">
        <v>43722</v>
      </c>
      <c r="CT424" s="19">
        <f t="shared" si="32"/>
        <v>0</v>
      </c>
    </row>
    <row r="425" spans="96:98" ht="18.75" hidden="1" customHeight="1">
      <c r="CR425" s="20">
        <f t="shared" si="33"/>
        <v>0</v>
      </c>
      <c r="CS425" s="2">
        <v>43729</v>
      </c>
      <c r="CT425" s="19">
        <f t="shared" si="32"/>
        <v>0</v>
      </c>
    </row>
    <row r="426" spans="96:98" ht="18.75" hidden="1" customHeight="1">
      <c r="CR426" s="20">
        <f t="shared" si="33"/>
        <v>0</v>
      </c>
      <c r="CS426" s="2">
        <v>43736</v>
      </c>
      <c r="CT426" s="19">
        <f t="shared" si="32"/>
        <v>0</v>
      </c>
    </row>
    <row r="427" spans="96:98" ht="18.75" hidden="1" customHeight="1">
      <c r="CR427" s="20">
        <f t="shared" si="33"/>
        <v>0</v>
      </c>
      <c r="CS427" s="2">
        <v>43743</v>
      </c>
      <c r="CT427" s="19">
        <f t="shared" si="32"/>
        <v>0</v>
      </c>
    </row>
    <row r="428" spans="96:98" ht="18.75" hidden="1" customHeight="1">
      <c r="CR428" s="20">
        <f t="shared" si="33"/>
        <v>0</v>
      </c>
      <c r="CS428" s="2">
        <v>43750</v>
      </c>
      <c r="CT428" s="19">
        <f t="shared" si="32"/>
        <v>0</v>
      </c>
    </row>
    <row r="429" spans="96:98" ht="18.75" hidden="1" customHeight="1">
      <c r="CR429" s="20">
        <f t="shared" si="33"/>
        <v>0</v>
      </c>
      <c r="CS429" s="2">
        <v>43757</v>
      </c>
      <c r="CT429" s="19">
        <f t="shared" si="32"/>
        <v>0</v>
      </c>
    </row>
    <row r="430" spans="96:98" ht="18.75" hidden="1" customHeight="1">
      <c r="CR430" s="20">
        <f t="shared" si="33"/>
        <v>0</v>
      </c>
      <c r="CS430" s="2">
        <v>43764</v>
      </c>
      <c r="CT430" s="19">
        <f t="shared" si="32"/>
        <v>0</v>
      </c>
    </row>
    <row r="431" spans="96:98" ht="18.75" hidden="1" customHeight="1">
      <c r="CR431" s="20">
        <f t="shared" si="33"/>
        <v>0</v>
      </c>
      <c r="CS431" s="2">
        <v>43771</v>
      </c>
      <c r="CT431" s="19">
        <f t="shared" si="32"/>
        <v>0</v>
      </c>
    </row>
    <row r="432" spans="96:98" ht="18.75" hidden="1" customHeight="1">
      <c r="CR432" s="20">
        <f t="shared" si="33"/>
        <v>0</v>
      </c>
      <c r="CS432" s="2">
        <v>43778</v>
      </c>
      <c r="CT432" s="19">
        <f t="shared" si="32"/>
        <v>0</v>
      </c>
    </row>
    <row r="433" spans="96:98" ht="18.75" hidden="1" customHeight="1">
      <c r="CR433" s="20">
        <f t="shared" si="33"/>
        <v>0</v>
      </c>
      <c r="CS433" s="2">
        <v>43785</v>
      </c>
      <c r="CT433" s="19">
        <f t="shared" si="32"/>
        <v>0</v>
      </c>
    </row>
    <row r="434" spans="96:98" ht="18.75" hidden="1" customHeight="1">
      <c r="CR434" s="20">
        <f t="shared" si="33"/>
        <v>0</v>
      </c>
      <c r="CS434" s="2">
        <v>43792</v>
      </c>
      <c r="CT434" s="19">
        <f t="shared" si="32"/>
        <v>0</v>
      </c>
    </row>
    <row r="435" spans="96:98" ht="18.75" hidden="1" customHeight="1">
      <c r="CR435" s="20">
        <f t="shared" si="33"/>
        <v>0</v>
      </c>
      <c r="CS435" s="2">
        <v>43799</v>
      </c>
      <c r="CT435" s="19">
        <f t="shared" si="32"/>
        <v>0</v>
      </c>
    </row>
    <row r="436" spans="96:98" ht="18.75" hidden="1" customHeight="1">
      <c r="CR436" s="20">
        <f t="shared" si="33"/>
        <v>0</v>
      </c>
      <c r="CS436" s="2">
        <v>43806</v>
      </c>
      <c r="CT436" s="19">
        <f t="shared" si="32"/>
        <v>0</v>
      </c>
    </row>
    <row r="437" spans="96:98" ht="18.75" hidden="1" customHeight="1">
      <c r="CR437" s="20">
        <f t="shared" si="33"/>
        <v>0</v>
      </c>
      <c r="CS437" s="2">
        <v>43813</v>
      </c>
      <c r="CT437" s="19">
        <f t="shared" si="32"/>
        <v>0</v>
      </c>
    </row>
    <row r="438" spans="96:98" ht="18.75" hidden="1" customHeight="1">
      <c r="CR438" s="20">
        <f t="shared" si="33"/>
        <v>0</v>
      </c>
      <c r="CS438" s="2">
        <v>43820</v>
      </c>
      <c r="CT438" s="19">
        <f t="shared" si="32"/>
        <v>0</v>
      </c>
    </row>
    <row r="439" spans="96:98" ht="18.75" hidden="1" customHeight="1">
      <c r="CR439" s="20">
        <f t="shared" si="33"/>
        <v>0</v>
      </c>
      <c r="CS439" s="2">
        <v>43827</v>
      </c>
      <c r="CT439" s="19">
        <f t="shared" si="32"/>
        <v>0</v>
      </c>
    </row>
    <row r="440" spans="96:98" ht="18.75" hidden="1" customHeight="1">
      <c r="CR440" s="20">
        <f t="shared" si="33"/>
        <v>0</v>
      </c>
      <c r="CS440" s="2">
        <v>43834</v>
      </c>
      <c r="CT440" s="19">
        <f t="shared" si="32"/>
        <v>0</v>
      </c>
    </row>
    <row r="441" spans="96:98" ht="18.75" hidden="1" customHeight="1">
      <c r="CR441" s="20">
        <f t="shared" si="33"/>
        <v>0</v>
      </c>
      <c r="CS441" s="2">
        <v>43841</v>
      </c>
      <c r="CT441" s="19">
        <f t="shared" si="32"/>
        <v>0</v>
      </c>
    </row>
    <row r="442" spans="96:98" ht="18.75" hidden="1" customHeight="1">
      <c r="CR442" s="20">
        <f t="shared" si="33"/>
        <v>0</v>
      </c>
      <c r="CS442" s="2">
        <v>43848</v>
      </c>
      <c r="CT442" s="19">
        <f t="shared" si="32"/>
        <v>0</v>
      </c>
    </row>
    <row r="443" spans="96:98" ht="18.75" hidden="1" customHeight="1">
      <c r="CR443" s="20">
        <f t="shared" si="33"/>
        <v>0</v>
      </c>
      <c r="CS443" s="2">
        <v>43855</v>
      </c>
      <c r="CT443" s="19">
        <f t="shared" si="32"/>
        <v>0</v>
      </c>
    </row>
    <row r="444" spans="96:98" ht="18.75" hidden="1" customHeight="1">
      <c r="CR444" s="20">
        <f t="shared" si="33"/>
        <v>0</v>
      </c>
      <c r="CS444" s="2">
        <v>43862</v>
      </c>
      <c r="CT444" s="19">
        <f t="shared" si="32"/>
        <v>0</v>
      </c>
    </row>
    <row r="445" spans="96:98" ht="18.75" hidden="1" customHeight="1">
      <c r="CR445" s="20">
        <f t="shared" si="33"/>
        <v>0</v>
      </c>
      <c r="CS445" s="2">
        <v>43869</v>
      </c>
      <c r="CT445" s="19">
        <f t="shared" si="32"/>
        <v>0</v>
      </c>
    </row>
    <row r="446" spans="96:98" ht="18.75" hidden="1" customHeight="1">
      <c r="CR446" s="20">
        <f t="shared" si="33"/>
        <v>0</v>
      </c>
      <c r="CS446" s="2">
        <v>43876</v>
      </c>
      <c r="CT446" s="19">
        <f t="shared" si="32"/>
        <v>0</v>
      </c>
    </row>
    <row r="447" spans="96:98" ht="18.75" hidden="1" customHeight="1">
      <c r="CR447" s="20">
        <f t="shared" si="33"/>
        <v>0</v>
      </c>
      <c r="CS447" s="2">
        <v>43883</v>
      </c>
      <c r="CT447" s="19">
        <f t="shared" si="32"/>
        <v>0</v>
      </c>
    </row>
    <row r="448" spans="96:98" ht="18.75" hidden="1" customHeight="1">
      <c r="CR448" s="20">
        <f t="shared" si="33"/>
        <v>0</v>
      </c>
      <c r="CS448" s="2">
        <v>43890</v>
      </c>
      <c r="CT448" s="19">
        <f t="shared" si="32"/>
        <v>0</v>
      </c>
    </row>
    <row r="449" spans="96:98" ht="18.75" hidden="1" customHeight="1">
      <c r="CR449" s="20">
        <f t="shared" si="33"/>
        <v>0</v>
      </c>
      <c r="CS449" s="2">
        <v>43897</v>
      </c>
      <c r="CT449" s="19">
        <f t="shared" si="32"/>
        <v>0</v>
      </c>
    </row>
    <row r="450" spans="96:98" ht="18.75" hidden="1" customHeight="1">
      <c r="CR450" s="20">
        <f t="shared" si="33"/>
        <v>0</v>
      </c>
      <c r="CS450" s="2">
        <v>43904</v>
      </c>
      <c r="CT450" s="19">
        <f t="shared" si="32"/>
        <v>0</v>
      </c>
    </row>
    <row r="451" spans="96:98" ht="18.75" hidden="1" customHeight="1">
      <c r="CR451" s="20">
        <f t="shared" si="33"/>
        <v>0</v>
      </c>
      <c r="CS451" s="2">
        <v>43911</v>
      </c>
      <c r="CT451" s="19">
        <f t="shared" si="32"/>
        <v>0</v>
      </c>
    </row>
    <row r="452" spans="96:98" ht="18.75" hidden="1" customHeight="1">
      <c r="CR452" s="20">
        <f t="shared" si="33"/>
        <v>0</v>
      </c>
      <c r="CS452" s="2">
        <v>43918</v>
      </c>
      <c r="CT452" s="19">
        <f t="shared" si="32"/>
        <v>0</v>
      </c>
    </row>
    <row r="453" spans="96:98" ht="18.75" hidden="1" customHeight="1">
      <c r="CR453" s="20">
        <f t="shared" si="33"/>
        <v>0</v>
      </c>
      <c r="CS453" s="2">
        <v>43925</v>
      </c>
      <c r="CT453" s="19">
        <f t="shared" si="32"/>
        <v>0</v>
      </c>
    </row>
    <row r="454" spans="96:98" ht="18.75" hidden="1" customHeight="1">
      <c r="CR454" s="20">
        <f t="shared" si="33"/>
        <v>0</v>
      </c>
      <c r="CS454" s="2">
        <v>43932</v>
      </c>
      <c r="CT454" s="19">
        <f t="shared" si="32"/>
        <v>0</v>
      </c>
    </row>
    <row r="455" spans="96:98" ht="18.75" hidden="1" customHeight="1">
      <c r="CR455" s="20">
        <f t="shared" si="33"/>
        <v>0</v>
      </c>
      <c r="CS455" s="2">
        <v>43939</v>
      </c>
      <c r="CT455" s="19">
        <f t="shared" si="32"/>
        <v>0</v>
      </c>
    </row>
    <row r="456" spans="96:98" ht="18.75" hidden="1" customHeight="1">
      <c r="CR456" s="20">
        <f t="shared" si="33"/>
        <v>0</v>
      </c>
      <c r="CS456" s="2">
        <v>43946</v>
      </c>
      <c r="CT456" s="19">
        <f t="shared" si="32"/>
        <v>0</v>
      </c>
    </row>
    <row r="457" spans="96:98" ht="18.75" hidden="1" customHeight="1">
      <c r="CR457" s="20">
        <f t="shared" si="33"/>
        <v>0</v>
      </c>
      <c r="CS457" s="2">
        <v>43953</v>
      </c>
      <c r="CT457" s="19">
        <f t="shared" si="32"/>
        <v>0</v>
      </c>
    </row>
    <row r="458" spans="96:98" ht="18.75" hidden="1" customHeight="1">
      <c r="CR458" s="20">
        <f t="shared" si="33"/>
        <v>0</v>
      </c>
      <c r="CS458" s="2">
        <v>43960</v>
      </c>
      <c r="CT458" s="19">
        <f t="shared" si="32"/>
        <v>0</v>
      </c>
    </row>
    <row r="459" spans="96:98" ht="18.75" hidden="1" customHeight="1">
      <c r="CR459" s="20">
        <f t="shared" si="33"/>
        <v>0</v>
      </c>
      <c r="CS459" s="2">
        <v>43967</v>
      </c>
      <c r="CT459" s="19">
        <f t="shared" si="32"/>
        <v>0</v>
      </c>
    </row>
    <row r="460" spans="96:98" ht="18.75" hidden="1" customHeight="1">
      <c r="CR460" s="20">
        <f t="shared" si="33"/>
        <v>0</v>
      </c>
      <c r="CS460" s="2">
        <v>43974</v>
      </c>
      <c r="CT460" s="19">
        <f t="shared" si="32"/>
        <v>0</v>
      </c>
    </row>
    <row r="461" spans="96:98" ht="18.75" hidden="1" customHeight="1">
      <c r="CR461" s="20">
        <f t="shared" si="33"/>
        <v>0</v>
      </c>
      <c r="CS461" s="2">
        <v>43981</v>
      </c>
      <c r="CT461" s="19">
        <f t="shared" si="32"/>
        <v>0</v>
      </c>
    </row>
    <row r="462" spans="96:98" ht="18.75" hidden="1" customHeight="1">
      <c r="CR462" s="20">
        <f t="shared" si="33"/>
        <v>0</v>
      </c>
      <c r="CS462" s="2">
        <v>43988</v>
      </c>
      <c r="CT462" s="19">
        <f t="shared" si="32"/>
        <v>0</v>
      </c>
    </row>
    <row r="463" spans="96:98" ht="18.75" hidden="1" customHeight="1">
      <c r="CR463" s="20">
        <f t="shared" si="33"/>
        <v>0</v>
      </c>
      <c r="CS463" s="2">
        <v>43995</v>
      </c>
      <c r="CT463" s="19">
        <f t="shared" si="32"/>
        <v>0</v>
      </c>
    </row>
    <row r="464" spans="96:98" ht="18.75" hidden="1" customHeight="1">
      <c r="CR464" s="20">
        <f t="shared" si="33"/>
        <v>0</v>
      </c>
      <c r="CS464" s="2">
        <v>44002</v>
      </c>
      <c r="CT464" s="19">
        <f t="shared" si="32"/>
        <v>0</v>
      </c>
    </row>
    <row r="465" spans="96:98" ht="18.75" hidden="1" customHeight="1">
      <c r="CR465" s="20">
        <f t="shared" si="33"/>
        <v>0</v>
      </c>
      <c r="CS465" s="2">
        <v>44009</v>
      </c>
      <c r="CT465" s="19">
        <f t="shared" si="32"/>
        <v>0</v>
      </c>
    </row>
    <row r="466" spans="96:98" ht="18.75" hidden="1" customHeight="1">
      <c r="CR466" s="20">
        <f t="shared" si="33"/>
        <v>0</v>
      </c>
      <c r="CS466" s="2">
        <v>44016</v>
      </c>
      <c r="CT466" s="19">
        <f t="shared" si="32"/>
        <v>0</v>
      </c>
    </row>
    <row r="467" spans="96:98" ht="18.75" hidden="1" customHeight="1">
      <c r="CR467" s="20">
        <f t="shared" si="33"/>
        <v>0</v>
      </c>
      <c r="CS467" s="2">
        <v>44023</v>
      </c>
      <c r="CT467" s="19">
        <f t="shared" si="32"/>
        <v>0</v>
      </c>
    </row>
    <row r="468" spans="96:98" ht="18.75" hidden="1" customHeight="1">
      <c r="CR468" s="20">
        <f t="shared" si="33"/>
        <v>0</v>
      </c>
      <c r="CS468" s="2">
        <v>44030</v>
      </c>
      <c r="CT468" s="19">
        <f t="shared" si="32"/>
        <v>0</v>
      </c>
    </row>
    <row r="469" spans="96:98" ht="18.75" hidden="1" customHeight="1">
      <c r="CR469" s="20">
        <f t="shared" si="33"/>
        <v>0</v>
      </c>
      <c r="CS469" s="2">
        <v>44037</v>
      </c>
      <c r="CT469" s="19">
        <f t="shared" si="32"/>
        <v>0</v>
      </c>
    </row>
    <row r="470" spans="96:98" ht="18.75" hidden="1" customHeight="1">
      <c r="CR470" s="20">
        <f t="shared" si="33"/>
        <v>0</v>
      </c>
      <c r="CS470" s="2">
        <v>44044</v>
      </c>
      <c r="CT470" s="19">
        <f t="shared" ref="CT470:CT533" si="34">IF(CR470=CS470,2,0)</f>
        <v>0</v>
      </c>
    </row>
    <row r="471" spans="96:98" ht="18.75" hidden="1" customHeight="1">
      <c r="CR471" s="20">
        <f t="shared" ref="CR471:CR534" si="35">CR470</f>
        <v>0</v>
      </c>
      <c r="CS471" s="2">
        <v>44051</v>
      </c>
      <c r="CT471" s="19">
        <f t="shared" si="34"/>
        <v>0</v>
      </c>
    </row>
    <row r="472" spans="96:98" ht="18.75" hidden="1" customHeight="1">
      <c r="CR472" s="20">
        <f t="shared" si="35"/>
        <v>0</v>
      </c>
      <c r="CS472" s="2">
        <v>44058</v>
      </c>
      <c r="CT472" s="19">
        <f t="shared" si="34"/>
        <v>0</v>
      </c>
    </row>
    <row r="473" spans="96:98" ht="18.75" hidden="1" customHeight="1">
      <c r="CR473" s="20">
        <f t="shared" si="35"/>
        <v>0</v>
      </c>
      <c r="CS473" s="2">
        <v>44065</v>
      </c>
      <c r="CT473" s="19">
        <f t="shared" si="34"/>
        <v>0</v>
      </c>
    </row>
    <row r="474" spans="96:98" ht="18.75" hidden="1" customHeight="1">
      <c r="CR474" s="20">
        <f t="shared" si="35"/>
        <v>0</v>
      </c>
      <c r="CS474" s="2">
        <v>44072</v>
      </c>
      <c r="CT474" s="19">
        <f t="shared" si="34"/>
        <v>0</v>
      </c>
    </row>
    <row r="475" spans="96:98" ht="18.75" hidden="1" customHeight="1">
      <c r="CR475" s="20">
        <f t="shared" si="35"/>
        <v>0</v>
      </c>
      <c r="CS475" s="2">
        <v>44079</v>
      </c>
      <c r="CT475" s="19">
        <f t="shared" si="34"/>
        <v>0</v>
      </c>
    </row>
    <row r="476" spans="96:98" ht="18.75" hidden="1" customHeight="1">
      <c r="CR476" s="20">
        <f t="shared" si="35"/>
        <v>0</v>
      </c>
      <c r="CS476" s="2">
        <v>44086</v>
      </c>
      <c r="CT476" s="19">
        <f t="shared" si="34"/>
        <v>0</v>
      </c>
    </row>
    <row r="477" spans="96:98" ht="18.75" hidden="1" customHeight="1">
      <c r="CR477" s="20">
        <f t="shared" si="35"/>
        <v>0</v>
      </c>
      <c r="CS477" s="2">
        <v>44093</v>
      </c>
      <c r="CT477" s="19">
        <f t="shared" si="34"/>
        <v>0</v>
      </c>
    </row>
    <row r="478" spans="96:98" ht="18.75" hidden="1" customHeight="1">
      <c r="CR478" s="20">
        <f t="shared" si="35"/>
        <v>0</v>
      </c>
      <c r="CS478" s="2">
        <v>44100</v>
      </c>
      <c r="CT478" s="19">
        <f t="shared" si="34"/>
        <v>0</v>
      </c>
    </row>
    <row r="479" spans="96:98" ht="18.75" hidden="1" customHeight="1">
      <c r="CR479" s="20">
        <f t="shared" si="35"/>
        <v>0</v>
      </c>
      <c r="CS479" s="2">
        <v>44107</v>
      </c>
      <c r="CT479" s="19">
        <f t="shared" si="34"/>
        <v>0</v>
      </c>
    </row>
    <row r="480" spans="96:98" ht="18.75" hidden="1" customHeight="1">
      <c r="CR480" s="20">
        <f t="shared" si="35"/>
        <v>0</v>
      </c>
      <c r="CS480" s="2">
        <v>44114</v>
      </c>
      <c r="CT480" s="19">
        <f t="shared" si="34"/>
        <v>0</v>
      </c>
    </row>
    <row r="481" spans="96:98" ht="18.75" hidden="1" customHeight="1">
      <c r="CR481" s="20">
        <f t="shared" si="35"/>
        <v>0</v>
      </c>
      <c r="CS481" s="2">
        <v>44121</v>
      </c>
      <c r="CT481" s="19">
        <f t="shared" si="34"/>
        <v>0</v>
      </c>
    </row>
    <row r="482" spans="96:98" ht="18.75" hidden="1" customHeight="1">
      <c r="CR482" s="20">
        <f t="shared" si="35"/>
        <v>0</v>
      </c>
      <c r="CS482" s="2">
        <v>44128</v>
      </c>
      <c r="CT482" s="19">
        <f t="shared" si="34"/>
        <v>0</v>
      </c>
    </row>
    <row r="483" spans="96:98" ht="18.75" hidden="1" customHeight="1">
      <c r="CR483" s="20">
        <f t="shared" si="35"/>
        <v>0</v>
      </c>
      <c r="CS483" s="2">
        <v>44135</v>
      </c>
      <c r="CT483" s="19">
        <f t="shared" si="34"/>
        <v>0</v>
      </c>
    </row>
    <row r="484" spans="96:98" ht="18.75" hidden="1" customHeight="1">
      <c r="CR484" s="20">
        <f t="shared" si="35"/>
        <v>0</v>
      </c>
      <c r="CS484" s="2">
        <v>44142</v>
      </c>
      <c r="CT484" s="19">
        <f t="shared" si="34"/>
        <v>0</v>
      </c>
    </row>
    <row r="485" spans="96:98" ht="18.75" hidden="1" customHeight="1">
      <c r="CR485" s="20">
        <f t="shared" si="35"/>
        <v>0</v>
      </c>
      <c r="CS485" s="2">
        <v>44149</v>
      </c>
      <c r="CT485" s="19">
        <f t="shared" si="34"/>
        <v>0</v>
      </c>
    </row>
    <row r="486" spans="96:98" ht="18.75" hidden="1" customHeight="1">
      <c r="CR486" s="20">
        <f t="shared" si="35"/>
        <v>0</v>
      </c>
      <c r="CS486" s="2">
        <v>44156</v>
      </c>
      <c r="CT486" s="19">
        <f t="shared" si="34"/>
        <v>0</v>
      </c>
    </row>
    <row r="487" spans="96:98" ht="18.75" hidden="1" customHeight="1">
      <c r="CR487" s="20">
        <f t="shared" si="35"/>
        <v>0</v>
      </c>
      <c r="CS487" s="2">
        <v>44163</v>
      </c>
      <c r="CT487" s="19">
        <f t="shared" si="34"/>
        <v>0</v>
      </c>
    </row>
    <row r="488" spans="96:98" ht="18.75" hidden="1" customHeight="1">
      <c r="CR488" s="20">
        <f t="shared" si="35"/>
        <v>0</v>
      </c>
      <c r="CS488" s="2">
        <v>44170</v>
      </c>
      <c r="CT488" s="19">
        <f t="shared" si="34"/>
        <v>0</v>
      </c>
    </row>
    <row r="489" spans="96:98" ht="18.75" hidden="1" customHeight="1">
      <c r="CR489" s="20">
        <f t="shared" si="35"/>
        <v>0</v>
      </c>
      <c r="CS489" s="2">
        <v>44177</v>
      </c>
      <c r="CT489" s="19">
        <f t="shared" si="34"/>
        <v>0</v>
      </c>
    </row>
    <row r="490" spans="96:98" ht="18.75" hidden="1" customHeight="1">
      <c r="CR490" s="20">
        <f t="shared" si="35"/>
        <v>0</v>
      </c>
      <c r="CS490" s="2">
        <v>44184</v>
      </c>
      <c r="CT490" s="19">
        <f t="shared" si="34"/>
        <v>0</v>
      </c>
    </row>
    <row r="491" spans="96:98" ht="18.75" hidden="1" customHeight="1">
      <c r="CR491" s="20">
        <f t="shared" si="35"/>
        <v>0</v>
      </c>
      <c r="CS491" s="2">
        <v>44191</v>
      </c>
      <c r="CT491" s="19">
        <f t="shared" si="34"/>
        <v>0</v>
      </c>
    </row>
    <row r="492" spans="96:98" ht="18.75" hidden="1" customHeight="1">
      <c r="CR492" s="20">
        <f t="shared" si="35"/>
        <v>0</v>
      </c>
      <c r="CS492" s="2">
        <v>44198</v>
      </c>
      <c r="CT492" s="19">
        <f t="shared" si="34"/>
        <v>0</v>
      </c>
    </row>
    <row r="493" spans="96:98" ht="18.75" hidden="1" customHeight="1">
      <c r="CR493" s="20">
        <f t="shared" si="35"/>
        <v>0</v>
      </c>
      <c r="CS493" s="2">
        <v>44205</v>
      </c>
      <c r="CT493" s="19">
        <f t="shared" si="34"/>
        <v>0</v>
      </c>
    </row>
    <row r="494" spans="96:98" ht="18.75" hidden="1" customHeight="1">
      <c r="CR494" s="20">
        <f t="shared" si="35"/>
        <v>0</v>
      </c>
      <c r="CS494" s="2">
        <v>44212</v>
      </c>
      <c r="CT494" s="19">
        <f t="shared" si="34"/>
        <v>0</v>
      </c>
    </row>
    <row r="495" spans="96:98" ht="18.75" hidden="1" customHeight="1">
      <c r="CR495" s="20">
        <f t="shared" si="35"/>
        <v>0</v>
      </c>
      <c r="CS495" s="2">
        <v>44219</v>
      </c>
      <c r="CT495" s="19">
        <f t="shared" si="34"/>
        <v>0</v>
      </c>
    </row>
    <row r="496" spans="96:98" ht="18.75" hidden="1" customHeight="1">
      <c r="CR496" s="20">
        <f t="shared" si="35"/>
        <v>0</v>
      </c>
      <c r="CS496" s="2">
        <v>44226</v>
      </c>
      <c r="CT496" s="19">
        <f t="shared" si="34"/>
        <v>0</v>
      </c>
    </row>
    <row r="497" spans="96:98" ht="18.75" hidden="1" customHeight="1">
      <c r="CR497" s="20">
        <f t="shared" si="35"/>
        <v>0</v>
      </c>
      <c r="CS497" s="2">
        <v>44233</v>
      </c>
      <c r="CT497" s="19">
        <f t="shared" si="34"/>
        <v>0</v>
      </c>
    </row>
    <row r="498" spans="96:98" ht="18.75" hidden="1" customHeight="1">
      <c r="CR498" s="20">
        <f t="shared" si="35"/>
        <v>0</v>
      </c>
      <c r="CS498" s="2">
        <v>44240</v>
      </c>
      <c r="CT498" s="19">
        <f t="shared" si="34"/>
        <v>0</v>
      </c>
    </row>
    <row r="499" spans="96:98" ht="18.75" hidden="1" customHeight="1">
      <c r="CR499" s="20">
        <f t="shared" si="35"/>
        <v>0</v>
      </c>
      <c r="CS499" s="2">
        <v>44247</v>
      </c>
      <c r="CT499" s="19">
        <f t="shared" si="34"/>
        <v>0</v>
      </c>
    </row>
    <row r="500" spans="96:98" ht="18.75" hidden="1" customHeight="1">
      <c r="CR500" s="20">
        <f t="shared" si="35"/>
        <v>0</v>
      </c>
      <c r="CS500" s="2">
        <v>44254</v>
      </c>
      <c r="CT500" s="19">
        <f t="shared" si="34"/>
        <v>0</v>
      </c>
    </row>
    <row r="501" spans="96:98" ht="18.75" hidden="1" customHeight="1">
      <c r="CR501" s="20">
        <f t="shared" si="35"/>
        <v>0</v>
      </c>
      <c r="CS501" s="2">
        <v>44261</v>
      </c>
      <c r="CT501" s="19">
        <f t="shared" si="34"/>
        <v>0</v>
      </c>
    </row>
    <row r="502" spans="96:98" ht="18.75" hidden="1" customHeight="1">
      <c r="CR502" s="20">
        <f t="shared" si="35"/>
        <v>0</v>
      </c>
      <c r="CS502" s="2">
        <v>44268</v>
      </c>
      <c r="CT502" s="19">
        <f t="shared" si="34"/>
        <v>0</v>
      </c>
    </row>
    <row r="503" spans="96:98" ht="18.75" hidden="1" customHeight="1">
      <c r="CR503" s="20">
        <f t="shared" si="35"/>
        <v>0</v>
      </c>
      <c r="CS503" s="2">
        <v>44275</v>
      </c>
      <c r="CT503" s="19">
        <f t="shared" si="34"/>
        <v>0</v>
      </c>
    </row>
    <row r="504" spans="96:98" ht="18.75" hidden="1" customHeight="1">
      <c r="CR504" s="20">
        <f t="shared" si="35"/>
        <v>0</v>
      </c>
      <c r="CS504" s="2">
        <v>44282</v>
      </c>
      <c r="CT504" s="19">
        <f t="shared" si="34"/>
        <v>0</v>
      </c>
    </row>
    <row r="505" spans="96:98" ht="18.75" hidden="1" customHeight="1">
      <c r="CR505" s="20">
        <f t="shared" si="35"/>
        <v>0</v>
      </c>
      <c r="CS505" s="2">
        <v>44289</v>
      </c>
      <c r="CT505" s="19">
        <f t="shared" si="34"/>
        <v>0</v>
      </c>
    </row>
    <row r="506" spans="96:98" ht="18.75" hidden="1" customHeight="1">
      <c r="CR506" s="20">
        <f t="shared" si="35"/>
        <v>0</v>
      </c>
      <c r="CS506" s="2">
        <v>44296</v>
      </c>
      <c r="CT506" s="19">
        <f t="shared" si="34"/>
        <v>0</v>
      </c>
    </row>
    <row r="507" spans="96:98" ht="18.75" hidden="1" customHeight="1">
      <c r="CR507" s="20">
        <f t="shared" si="35"/>
        <v>0</v>
      </c>
      <c r="CS507" s="2">
        <v>44303</v>
      </c>
      <c r="CT507" s="19">
        <f t="shared" si="34"/>
        <v>0</v>
      </c>
    </row>
    <row r="508" spans="96:98" ht="18.75" hidden="1" customHeight="1">
      <c r="CR508" s="20">
        <f t="shared" si="35"/>
        <v>0</v>
      </c>
      <c r="CS508" s="2">
        <v>44310</v>
      </c>
      <c r="CT508" s="19">
        <f t="shared" si="34"/>
        <v>0</v>
      </c>
    </row>
    <row r="509" spans="96:98" ht="18.75" hidden="1" customHeight="1">
      <c r="CR509" s="20">
        <f t="shared" si="35"/>
        <v>0</v>
      </c>
      <c r="CS509" s="2">
        <v>44317</v>
      </c>
      <c r="CT509" s="19">
        <f t="shared" si="34"/>
        <v>0</v>
      </c>
    </row>
    <row r="510" spans="96:98" ht="18.75" hidden="1" customHeight="1">
      <c r="CR510" s="20">
        <f t="shared" si="35"/>
        <v>0</v>
      </c>
      <c r="CS510" s="2">
        <v>44324</v>
      </c>
      <c r="CT510" s="19">
        <f t="shared" si="34"/>
        <v>0</v>
      </c>
    </row>
    <row r="511" spans="96:98" ht="18.75" hidden="1" customHeight="1">
      <c r="CR511" s="20">
        <f t="shared" si="35"/>
        <v>0</v>
      </c>
      <c r="CS511" s="2">
        <v>44331</v>
      </c>
      <c r="CT511" s="19">
        <f t="shared" si="34"/>
        <v>0</v>
      </c>
    </row>
    <row r="512" spans="96:98" ht="18.75" hidden="1" customHeight="1">
      <c r="CR512" s="20">
        <f t="shared" si="35"/>
        <v>0</v>
      </c>
      <c r="CS512" s="2">
        <v>44338</v>
      </c>
      <c r="CT512" s="19">
        <f t="shared" si="34"/>
        <v>0</v>
      </c>
    </row>
    <row r="513" spans="96:98" ht="18.75" hidden="1" customHeight="1">
      <c r="CR513" s="20">
        <f t="shared" si="35"/>
        <v>0</v>
      </c>
      <c r="CS513" s="2">
        <v>44345</v>
      </c>
      <c r="CT513" s="19">
        <f t="shared" si="34"/>
        <v>0</v>
      </c>
    </row>
    <row r="514" spans="96:98" ht="18.75" hidden="1" customHeight="1">
      <c r="CR514" s="20">
        <f t="shared" si="35"/>
        <v>0</v>
      </c>
      <c r="CS514" s="2">
        <v>44352</v>
      </c>
      <c r="CT514" s="19">
        <f t="shared" si="34"/>
        <v>0</v>
      </c>
    </row>
    <row r="515" spans="96:98" ht="18.75" hidden="1" customHeight="1">
      <c r="CR515" s="20">
        <f t="shared" si="35"/>
        <v>0</v>
      </c>
      <c r="CS515" s="2">
        <v>44359</v>
      </c>
      <c r="CT515" s="19">
        <f t="shared" si="34"/>
        <v>0</v>
      </c>
    </row>
    <row r="516" spans="96:98" ht="18.75" hidden="1" customHeight="1">
      <c r="CR516" s="20">
        <f t="shared" si="35"/>
        <v>0</v>
      </c>
      <c r="CS516" s="2">
        <v>44366</v>
      </c>
      <c r="CT516" s="19">
        <f t="shared" si="34"/>
        <v>0</v>
      </c>
    </row>
    <row r="517" spans="96:98" ht="18.75" hidden="1" customHeight="1">
      <c r="CR517" s="20">
        <f t="shared" si="35"/>
        <v>0</v>
      </c>
      <c r="CS517" s="2">
        <v>44373</v>
      </c>
      <c r="CT517" s="19">
        <f t="shared" si="34"/>
        <v>0</v>
      </c>
    </row>
    <row r="518" spans="96:98" ht="18.75" hidden="1" customHeight="1">
      <c r="CR518" s="20">
        <f t="shared" si="35"/>
        <v>0</v>
      </c>
      <c r="CS518" s="2">
        <v>44380</v>
      </c>
      <c r="CT518" s="19">
        <f t="shared" si="34"/>
        <v>0</v>
      </c>
    </row>
    <row r="519" spans="96:98" ht="18.75" hidden="1" customHeight="1">
      <c r="CR519" s="20">
        <f t="shared" si="35"/>
        <v>0</v>
      </c>
      <c r="CS519" s="2">
        <v>44387</v>
      </c>
      <c r="CT519" s="19">
        <f t="shared" si="34"/>
        <v>0</v>
      </c>
    </row>
    <row r="520" spans="96:98" ht="18.75" hidden="1" customHeight="1">
      <c r="CR520" s="20">
        <f t="shared" si="35"/>
        <v>0</v>
      </c>
      <c r="CS520" s="2">
        <v>44394</v>
      </c>
      <c r="CT520" s="19">
        <f t="shared" si="34"/>
        <v>0</v>
      </c>
    </row>
    <row r="521" spans="96:98" ht="18.75" hidden="1" customHeight="1">
      <c r="CR521" s="20">
        <f t="shared" si="35"/>
        <v>0</v>
      </c>
      <c r="CS521" s="2">
        <v>44401</v>
      </c>
      <c r="CT521" s="19">
        <f t="shared" si="34"/>
        <v>0</v>
      </c>
    </row>
    <row r="522" spans="96:98" ht="18.75" hidden="1" customHeight="1">
      <c r="CR522" s="20">
        <f t="shared" si="35"/>
        <v>0</v>
      </c>
      <c r="CS522" s="2">
        <v>44408</v>
      </c>
      <c r="CT522" s="19">
        <f t="shared" si="34"/>
        <v>0</v>
      </c>
    </row>
    <row r="523" spans="96:98" ht="18.75" hidden="1" customHeight="1">
      <c r="CR523" s="20">
        <f t="shared" si="35"/>
        <v>0</v>
      </c>
      <c r="CS523" s="2">
        <v>44415</v>
      </c>
      <c r="CT523" s="19">
        <f t="shared" si="34"/>
        <v>0</v>
      </c>
    </row>
    <row r="524" spans="96:98" ht="18.75" hidden="1" customHeight="1">
      <c r="CR524" s="20">
        <f t="shared" si="35"/>
        <v>0</v>
      </c>
      <c r="CS524" s="2">
        <v>44422</v>
      </c>
      <c r="CT524" s="19">
        <f t="shared" si="34"/>
        <v>0</v>
      </c>
    </row>
    <row r="525" spans="96:98" ht="18.75" hidden="1" customHeight="1">
      <c r="CR525" s="20">
        <f t="shared" si="35"/>
        <v>0</v>
      </c>
      <c r="CS525" s="2">
        <v>44429</v>
      </c>
      <c r="CT525" s="19">
        <f t="shared" si="34"/>
        <v>0</v>
      </c>
    </row>
    <row r="526" spans="96:98" ht="18.75" hidden="1" customHeight="1">
      <c r="CR526" s="20">
        <f t="shared" si="35"/>
        <v>0</v>
      </c>
      <c r="CS526" s="2">
        <v>44436</v>
      </c>
      <c r="CT526" s="19">
        <f t="shared" si="34"/>
        <v>0</v>
      </c>
    </row>
    <row r="527" spans="96:98" ht="18.75" hidden="1" customHeight="1">
      <c r="CR527" s="20">
        <f t="shared" si="35"/>
        <v>0</v>
      </c>
      <c r="CS527" s="2">
        <v>44443</v>
      </c>
      <c r="CT527" s="19">
        <f t="shared" si="34"/>
        <v>0</v>
      </c>
    </row>
    <row r="528" spans="96:98" ht="18.75" hidden="1" customHeight="1">
      <c r="CR528" s="20">
        <f t="shared" si="35"/>
        <v>0</v>
      </c>
      <c r="CS528" s="2">
        <v>44450</v>
      </c>
      <c r="CT528" s="19">
        <f t="shared" si="34"/>
        <v>0</v>
      </c>
    </row>
    <row r="529" spans="96:98" ht="18.75" hidden="1" customHeight="1">
      <c r="CR529" s="20">
        <f t="shared" si="35"/>
        <v>0</v>
      </c>
      <c r="CS529" s="2">
        <v>44457</v>
      </c>
      <c r="CT529" s="19">
        <f t="shared" si="34"/>
        <v>0</v>
      </c>
    </row>
    <row r="530" spans="96:98" ht="18.75" hidden="1" customHeight="1">
      <c r="CR530" s="20">
        <f t="shared" si="35"/>
        <v>0</v>
      </c>
      <c r="CS530" s="2">
        <v>44464</v>
      </c>
      <c r="CT530" s="19">
        <f t="shared" si="34"/>
        <v>0</v>
      </c>
    </row>
    <row r="531" spans="96:98" ht="18.75" hidden="1" customHeight="1">
      <c r="CR531" s="20">
        <f t="shared" si="35"/>
        <v>0</v>
      </c>
      <c r="CS531" s="2">
        <v>44471</v>
      </c>
      <c r="CT531" s="19">
        <f t="shared" si="34"/>
        <v>0</v>
      </c>
    </row>
    <row r="532" spans="96:98" ht="18.75" hidden="1" customHeight="1">
      <c r="CR532" s="20">
        <f t="shared" si="35"/>
        <v>0</v>
      </c>
      <c r="CS532" s="2">
        <v>44478</v>
      </c>
      <c r="CT532" s="19">
        <f t="shared" si="34"/>
        <v>0</v>
      </c>
    </row>
    <row r="533" spans="96:98" ht="18.75" hidden="1" customHeight="1">
      <c r="CR533" s="20">
        <f t="shared" si="35"/>
        <v>0</v>
      </c>
      <c r="CS533" s="2">
        <v>44485</v>
      </c>
      <c r="CT533" s="19">
        <f t="shared" si="34"/>
        <v>0</v>
      </c>
    </row>
    <row r="534" spans="96:98" ht="18.75" hidden="1" customHeight="1">
      <c r="CR534" s="20">
        <f t="shared" si="35"/>
        <v>0</v>
      </c>
      <c r="CS534" s="2">
        <v>44492</v>
      </c>
      <c r="CT534" s="19">
        <f t="shared" ref="CT534:CT597" si="36">IF(CR534=CS534,2,0)</f>
        <v>0</v>
      </c>
    </row>
    <row r="535" spans="96:98" ht="18.75" hidden="1" customHeight="1">
      <c r="CR535" s="20">
        <f t="shared" ref="CR535:CR598" si="37">CR534</f>
        <v>0</v>
      </c>
      <c r="CS535" s="2">
        <v>44499</v>
      </c>
      <c r="CT535" s="19">
        <f t="shared" si="36"/>
        <v>0</v>
      </c>
    </row>
    <row r="536" spans="96:98" ht="18.75" hidden="1" customHeight="1">
      <c r="CR536" s="20">
        <f t="shared" si="37"/>
        <v>0</v>
      </c>
      <c r="CS536" s="2">
        <v>44506</v>
      </c>
      <c r="CT536" s="19">
        <f t="shared" si="36"/>
        <v>0</v>
      </c>
    </row>
    <row r="537" spans="96:98" ht="18.75" hidden="1" customHeight="1">
      <c r="CR537" s="20">
        <f t="shared" si="37"/>
        <v>0</v>
      </c>
      <c r="CS537" s="2">
        <v>44513</v>
      </c>
      <c r="CT537" s="19">
        <f t="shared" si="36"/>
        <v>0</v>
      </c>
    </row>
    <row r="538" spans="96:98" ht="18.75" hidden="1" customHeight="1">
      <c r="CR538" s="20">
        <f t="shared" si="37"/>
        <v>0</v>
      </c>
      <c r="CS538" s="2">
        <v>44520</v>
      </c>
      <c r="CT538" s="19">
        <f t="shared" si="36"/>
        <v>0</v>
      </c>
    </row>
    <row r="539" spans="96:98" ht="18.75" hidden="1" customHeight="1">
      <c r="CR539" s="20">
        <f t="shared" si="37"/>
        <v>0</v>
      </c>
      <c r="CS539" s="2">
        <v>44527</v>
      </c>
      <c r="CT539" s="19">
        <f t="shared" si="36"/>
        <v>0</v>
      </c>
    </row>
    <row r="540" spans="96:98" ht="18.75" hidden="1" customHeight="1">
      <c r="CR540" s="20">
        <f t="shared" si="37"/>
        <v>0</v>
      </c>
      <c r="CS540" s="2">
        <v>44534</v>
      </c>
      <c r="CT540" s="19">
        <f t="shared" si="36"/>
        <v>0</v>
      </c>
    </row>
    <row r="541" spans="96:98" ht="18.75" hidden="1" customHeight="1">
      <c r="CR541" s="20">
        <f t="shared" si="37"/>
        <v>0</v>
      </c>
      <c r="CS541" s="2">
        <v>44541</v>
      </c>
      <c r="CT541" s="19">
        <f t="shared" si="36"/>
        <v>0</v>
      </c>
    </row>
    <row r="542" spans="96:98" ht="18.75" hidden="1" customHeight="1">
      <c r="CR542" s="20">
        <f t="shared" si="37"/>
        <v>0</v>
      </c>
      <c r="CS542" s="2">
        <v>44548</v>
      </c>
      <c r="CT542" s="19">
        <f t="shared" si="36"/>
        <v>0</v>
      </c>
    </row>
    <row r="543" spans="96:98" ht="18.75" hidden="1" customHeight="1">
      <c r="CR543" s="20">
        <f t="shared" si="37"/>
        <v>0</v>
      </c>
      <c r="CS543" s="2">
        <v>44555</v>
      </c>
      <c r="CT543" s="19">
        <f t="shared" si="36"/>
        <v>0</v>
      </c>
    </row>
    <row r="544" spans="96:98" ht="18.75" hidden="1" customHeight="1">
      <c r="CR544" s="20">
        <f t="shared" si="37"/>
        <v>0</v>
      </c>
      <c r="CS544" s="2">
        <v>44562</v>
      </c>
      <c r="CT544" s="19">
        <f t="shared" si="36"/>
        <v>0</v>
      </c>
    </row>
    <row r="545" spans="96:98" ht="18.75" hidden="1" customHeight="1">
      <c r="CR545" s="20">
        <f t="shared" si="37"/>
        <v>0</v>
      </c>
      <c r="CS545" s="2">
        <v>44569</v>
      </c>
      <c r="CT545" s="19">
        <f t="shared" si="36"/>
        <v>0</v>
      </c>
    </row>
    <row r="546" spans="96:98" ht="18.75" hidden="1" customHeight="1">
      <c r="CR546" s="20">
        <f t="shared" si="37"/>
        <v>0</v>
      </c>
      <c r="CS546" s="2">
        <v>44576</v>
      </c>
      <c r="CT546" s="19">
        <f t="shared" si="36"/>
        <v>0</v>
      </c>
    </row>
    <row r="547" spans="96:98" ht="18.75" hidden="1" customHeight="1">
      <c r="CR547" s="20">
        <f t="shared" si="37"/>
        <v>0</v>
      </c>
      <c r="CS547" s="2">
        <v>44583</v>
      </c>
      <c r="CT547" s="19">
        <f t="shared" si="36"/>
        <v>0</v>
      </c>
    </row>
    <row r="548" spans="96:98" ht="18.75" hidden="1" customHeight="1">
      <c r="CR548" s="20">
        <f t="shared" si="37"/>
        <v>0</v>
      </c>
      <c r="CS548" s="2">
        <v>44590</v>
      </c>
      <c r="CT548" s="19">
        <f t="shared" si="36"/>
        <v>0</v>
      </c>
    </row>
    <row r="549" spans="96:98" ht="18.75" hidden="1" customHeight="1">
      <c r="CR549" s="20">
        <f t="shared" si="37"/>
        <v>0</v>
      </c>
      <c r="CS549" s="2">
        <v>44597</v>
      </c>
      <c r="CT549" s="19">
        <f t="shared" si="36"/>
        <v>0</v>
      </c>
    </row>
    <row r="550" spans="96:98" ht="18.75" hidden="1" customHeight="1">
      <c r="CR550" s="20">
        <f t="shared" si="37"/>
        <v>0</v>
      </c>
      <c r="CS550" s="2">
        <v>44604</v>
      </c>
      <c r="CT550" s="19">
        <f t="shared" si="36"/>
        <v>0</v>
      </c>
    </row>
    <row r="551" spans="96:98" ht="18.75" hidden="1" customHeight="1">
      <c r="CR551" s="20">
        <f t="shared" si="37"/>
        <v>0</v>
      </c>
      <c r="CS551" s="2">
        <v>44611</v>
      </c>
      <c r="CT551" s="19">
        <f t="shared" si="36"/>
        <v>0</v>
      </c>
    </row>
    <row r="552" spans="96:98" ht="18.75" hidden="1" customHeight="1">
      <c r="CR552" s="20">
        <f t="shared" si="37"/>
        <v>0</v>
      </c>
      <c r="CS552" s="2">
        <v>44618</v>
      </c>
      <c r="CT552" s="19">
        <f t="shared" si="36"/>
        <v>0</v>
      </c>
    </row>
    <row r="553" spans="96:98" ht="18.75" hidden="1" customHeight="1">
      <c r="CR553" s="20">
        <f t="shared" si="37"/>
        <v>0</v>
      </c>
      <c r="CS553" s="2">
        <v>44625</v>
      </c>
      <c r="CT553" s="19">
        <f t="shared" si="36"/>
        <v>0</v>
      </c>
    </row>
    <row r="554" spans="96:98" ht="18.75" hidden="1" customHeight="1">
      <c r="CR554" s="20">
        <f t="shared" si="37"/>
        <v>0</v>
      </c>
      <c r="CS554" s="2">
        <v>44632</v>
      </c>
      <c r="CT554" s="19">
        <f t="shared" si="36"/>
        <v>0</v>
      </c>
    </row>
    <row r="555" spans="96:98" ht="18.75" hidden="1" customHeight="1">
      <c r="CR555" s="20">
        <f t="shared" si="37"/>
        <v>0</v>
      </c>
      <c r="CS555" s="2">
        <v>44639</v>
      </c>
      <c r="CT555" s="19">
        <f t="shared" si="36"/>
        <v>0</v>
      </c>
    </row>
    <row r="556" spans="96:98" ht="18.75" hidden="1" customHeight="1">
      <c r="CR556" s="20">
        <f t="shared" si="37"/>
        <v>0</v>
      </c>
      <c r="CS556" s="2">
        <v>44646</v>
      </c>
      <c r="CT556" s="19">
        <f t="shared" si="36"/>
        <v>0</v>
      </c>
    </row>
    <row r="557" spans="96:98" ht="18.75" hidden="1" customHeight="1">
      <c r="CR557" s="20">
        <f t="shared" si="37"/>
        <v>0</v>
      </c>
      <c r="CS557" s="2">
        <v>44653</v>
      </c>
      <c r="CT557" s="19">
        <f t="shared" si="36"/>
        <v>0</v>
      </c>
    </row>
    <row r="558" spans="96:98" ht="18.75" hidden="1" customHeight="1">
      <c r="CR558" s="20">
        <f t="shared" si="37"/>
        <v>0</v>
      </c>
      <c r="CS558" s="2">
        <v>44660</v>
      </c>
      <c r="CT558" s="19">
        <f t="shared" si="36"/>
        <v>0</v>
      </c>
    </row>
    <row r="559" spans="96:98" ht="18.75" hidden="1" customHeight="1">
      <c r="CR559" s="20">
        <f t="shared" si="37"/>
        <v>0</v>
      </c>
      <c r="CS559" s="2">
        <v>44667</v>
      </c>
      <c r="CT559" s="19">
        <f t="shared" si="36"/>
        <v>0</v>
      </c>
    </row>
    <row r="560" spans="96:98" ht="18.75" hidden="1" customHeight="1">
      <c r="CR560" s="20">
        <f t="shared" si="37"/>
        <v>0</v>
      </c>
      <c r="CS560" s="2">
        <v>44674</v>
      </c>
      <c r="CT560" s="19">
        <f t="shared" si="36"/>
        <v>0</v>
      </c>
    </row>
    <row r="561" spans="96:98" ht="18.75" hidden="1" customHeight="1">
      <c r="CR561" s="20">
        <f t="shared" si="37"/>
        <v>0</v>
      </c>
      <c r="CS561" s="2">
        <v>44681</v>
      </c>
      <c r="CT561" s="19">
        <f t="shared" si="36"/>
        <v>0</v>
      </c>
    </row>
    <row r="562" spans="96:98" ht="18.75" hidden="1" customHeight="1">
      <c r="CR562" s="20">
        <f t="shared" si="37"/>
        <v>0</v>
      </c>
      <c r="CS562" s="2">
        <v>44688</v>
      </c>
      <c r="CT562" s="19">
        <f t="shared" si="36"/>
        <v>0</v>
      </c>
    </row>
    <row r="563" spans="96:98" ht="18.75" hidden="1" customHeight="1">
      <c r="CR563" s="20">
        <f t="shared" si="37"/>
        <v>0</v>
      </c>
      <c r="CS563" s="2">
        <v>44695</v>
      </c>
      <c r="CT563" s="19">
        <f t="shared" si="36"/>
        <v>0</v>
      </c>
    </row>
    <row r="564" spans="96:98" ht="18.75" hidden="1" customHeight="1">
      <c r="CR564" s="20">
        <f t="shared" si="37"/>
        <v>0</v>
      </c>
      <c r="CS564" s="2">
        <v>44702</v>
      </c>
      <c r="CT564" s="19">
        <f t="shared" si="36"/>
        <v>0</v>
      </c>
    </row>
    <row r="565" spans="96:98" ht="18.75" hidden="1" customHeight="1">
      <c r="CR565" s="20">
        <f t="shared" si="37"/>
        <v>0</v>
      </c>
      <c r="CS565" s="2">
        <v>44709</v>
      </c>
      <c r="CT565" s="19">
        <f t="shared" si="36"/>
        <v>0</v>
      </c>
    </row>
    <row r="566" spans="96:98" ht="18.75" hidden="1" customHeight="1">
      <c r="CR566" s="20">
        <f t="shared" si="37"/>
        <v>0</v>
      </c>
      <c r="CS566" s="2">
        <v>44716</v>
      </c>
      <c r="CT566" s="19">
        <f t="shared" si="36"/>
        <v>0</v>
      </c>
    </row>
    <row r="567" spans="96:98" ht="18.75" hidden="1" customHeight="1">
      <c r="CR567" s="20">
        <f t="shared" si="37"/>
        <v>0</v>
      </c>
      <c r="CS567" s="2">
        <v>44723</v>
      </c>
      <c r="CT567" s="19">
        <f t="shared" si="36"/>
        <v>0</v>
      </c>
    </row>
    <row r="568" spans="96:98" ht="18.75" hidden="1" customHeight="1">
      <c r="CR568" s="20">
        <f t="shared" si="37"/>
        <v>0</v>
      </c>
      <c r="CS568" s="2">
        <v>44730</v>
      </c>
      <c r="CT568" s="19">
        <f t="shared" si="36"/>
        <v>0</v>
      </c>
    </row>
    <row r="569" spans="96:98" ht="18.75" hidden="1" customHeight="1">
      <c r="CR569" s="20">
        <f t="shared" si="37"/>
        <v>0</v>
      </c>
      <c r="CS569" s="2">
        <v>44737</v>
      </c>
      <c r="CT569" s="19">
        <f t="shared" si="36"/>
        <v>0</v>
      </c>
    </row>
    <row r="570" spans="96:98" ht="18.75" hidden="1" customHeight="1">
      <c r="CR570" s="20">
        <f t="shared" si="37"/>
        <v>0</v>
      </c>
      <c r="CS570" s="2">
        <v>44744</v>
      </c>
      <c r="CT570" s="19">
        <f t="shared" si="36"/>
        <v>0</v>
      </c>
    </row>
    <row r="571" spans="96:98" ht="18.75" hidden="1" customHeight="1">
      <c r="CR571" s="20">
        <f t="shared" si="37"/>
        <v>0</v>
      </c>
      <c r="CS571" s="2">
        <v>44751</v>
      </c>
      <c r="CT571" s="19">
        <f t="shared" si="36"/>
        <v>0</v>
      </c>
    </row>
    <row r="572" spans="96:98" ht="18.75" hidden="1" customHeight="1">
      <c r="CR572" s="20">
        <f t="shared" si="37"/>
        <v>0</v>
      </c>
      <c r="CS572" s="2">
        <v>44758</v>
      </c>
      <c r="CT572" s="19">
        <f t="shared" si="36"/>
        <v>0</v>
      </c>
    </row>
    <row r="573" spans="96:98" ht="18.75" hidden="1" customHeight="1">
      <c r="CR573" s="20">
        <f t="shared" si="37"/>
        <v>0</v>
      </c>
      <c r="CS573" s="2">
        <v>44765</v>
      </c>
      <c r="CT573" s="19">
        <f t="shared" si="36"/>
        <v>0</v>
      </c>
    </row>
    <row r="574" spans="96:98" ht="18.75" hidden="1" customHeight="1">
      <c r="CR574" s="20">
        <f t="shared" si="37"/>
        <v>0</v>
      </c>
      <c r="CS574" s="2">
        <v>44772</v>
      </c>
      <c r="CT574" s="19">
        <f t="shared" si="36"/>
        <v>0</v>
      </c>
    </row>
    <row r="575" spans="96:98" ht="18.75" hidden="1" customHeight="1">
      <c r="CR575" s="20">
        <f t="shared" si="37"/>
        <v>0</v>
      </c>
      <c r="CS575" s="2">
        <v>44779</v>
      </c>
      <c r="CT575" s="19">
        <f t="shared" si="36"/>
        <v>0</v>
      </c>
    </row>
    <row r="576" spans="96:98" ht="18.75" hidden="1" customHeight="1">
      <c r="CR576" s="20">
        <f t="shared" si="37"/>
        <v>0</v>
      </c>
      <c r="CS576" s="2">
        <v>44786</v>
      </c>
      <c r="CT576" s="19">
        <f t="shared" si="36"/>
        <v>0</v>
      </c>
    </row>
    <row r="577" spans="96:98" ht="18.75" hidden="1" customHeight="1">
      <c r="CR577" s="20">
        <f t="shared" si="37"/>
        <v>0</v>
      </c>
      <c r="CS577" s="2">
        <v>44793</v>
      </c>
      <c r="CT577" s="19">
        <f t="shared" si="36"/>
        <v>0</v>
      </c>
    </row>
    <row r="578" spans="96:98" ht="18.75" hidden="1" customHeight="1">
      <c r="CR578" s="20">
        <f t="shared" si="37"/>
        <v>0</v>
      </c>
      <c r="CS578" s="2">
        <v>44800</v>
      </c>
      <c r="CT578" s="19">
        <f t="shared" si="36"/>
        <v>0</v>
      </c>
    </row>
    <row r="579" spans="96:98" ht="18.75" hidden="1" customHeight="1">
      <c r="CR579" s="20">
        <f t="shared" si="37"/>
        <v>0</v>
      </c>
      <c r="CS579" s="2">
        <v>44807</v>
      </c>
      <c r="CT579" s="19">
        <f t="shared" si="36"/>
        <v>0</v>
      </c>
    </row>
    <row r="580" spans="96:98" ht="18.75" hidden="1" customHeight="1">
      <c r="CR580" s="20">
        <f t="shared" si="37"/>
        <v>0</v>
      </c>
      <c r="CS580" s="2">
        <v>44814</v>
      </c>
      <c r="CT580" s="19">
        <f t="shared" si="36"/>
        <v>0</v>
      </c>
    </row>
    <row r="581" spans="96:98" ht="18.75" hidden="1" customHeight="1">
      <c r="CR581" s="20">
        <f t="shared" si="37"/>
        <v>0</v>
      </c>
      <c r="CS581" s="2">
        <v>44821</v>
      </c>
      <c r="CT581" s="19">
        <f t="shared" si="36"/>
        <v>0</v>
      </c>
    </row>
    <row r="582" spans="96:98" ht="18.75" hidden="1" customHeight="1">
      <c r="CR582" s="20">
        <f t="shared" si="37"/>
        <v>0</v>
      </c>
      <c r="CS582" s="2">
        <v>44828</v>
      </c>
      <c r="CT582" s="19">
        <f t="shared" si="36"/>
        <v>0</v>
      </c>
    </row>
    <row r="583" spans="96:98" ht="18.75" hidden="1" customHeight="1">
      <c r="CR583" s="20">
        <f t="shared" si="37"/>
        <v>0</v>
      </c>
      <c r="CS583" s="2">
        <v>44835</v>
      </c>
      <c r="CT583" s="19">
        <f t="shared" si="36"/>
        <v>0</v>
      </c>
    </row>
    <row r="584" spans="96:98" ht="18.75" hidden="1" customHeight="1">
      <c r="CR584" s="20">
        <f t="shared" si="37"/>
        <v>0</v>
      </c>
      <c r="CS584" s="2">
        <v>44842</v>
      </c>
      <c r="CT584" s="19">
        <f t="shared" si="36"/>
        <v>0</v>
      </c>
    </row>
    <row r="585" spans="96:98" ht="18.75" hidden="1" customHeight="1">
      <c r="CR585" s="20">
        <f t="shared" si="37"/>
        <v>0</v>
      </c>
      <c r="CS585" s="2">
        <v>44849</v>
      </c>
      <c r="CT585" s="19">
        <f t="shared" si="36"/>
        <v>0</v>
      </c>
    </row>
    <row r="586" spans="96:98" ht="18.75" hidden="1" customHeight="1">
      <c r="CR586" s="20">
        <f t="shared" si="37"/>
        <v>0</v>
      </c>
      <c r="CS586" s="2">
        <v>44856</v>
      </c>
      <c r="CT586" s="19">
        <f t="shared" si="36"/>
        <v>0</v>
      </c>
    </row>
    <row r="587" spans="96:98" ht="18.75" hidden="1" customHeight="1">
      <c r="CR587" s="20">
        <f t="shared" si="37"/>
        <v>0</v>
      </c>
      <c r="CS587" s="2">
        <v>44863</v>
      </c>
      <c r="CT587" s="19">
        <f t="shared" si="36"/>
        <v>0</v>
      </c>
    </row>
    <row r="588" spans="96:98" ht="18.75" hidden="1" customHeight="1">
      <c r="CR588" s="20">
        <f t="shared" si="37"/>
        <v>0</v>
      </c>
      <c r="CS588" s="2">
        <v>44870</v>
      </c>
      <c r="CT588" s="19">
        <f t="shared" si="36"/>
        <v>0</v>
      </c>
    </row>
    <row r="589" spans="96:98" ht="18.75" hidden="1" customHeight="1">
      <c r="CR589" s="20">
        <f t="shared" si="37"/>
        <v>0</v>
      </c>
      <c r="CS589" s="2">
        <v>44877</v>
      </c>
      <c r="CT589" s="19">
        <f t="shared" si="36"/>
        <v>0</v>
      </c>
    </row>
    <row r="590" spans="96:98" ht="18.75" hidden="1" customHeight="1">
      <c r="CR590" s="20">
        <f t="shared" si="37"/>
        <v>0</v>
      </c>
      <c r="CS590" s="2">
        <v>44884</v>
      </c>
      <c r="CT590" s="19">
        <f t="shared" si="36"/>
        <v>0</v>
      </c>
    </row>
    <row r="591" spans="96:98" ht="18.75" hidden="1" customHeight="1">
      <c r="CR591" s="20">
        <f t="shared" si="37"/>
        <v>0</v>
      </c>
      <c r="CS591" s="2">
        <v>44891</v>
      </c>
      <c r="CT591" s="19">
        <f t="shared" si="36"/>
        <v>0</v>
      </c>
    </row>
    <row r="592" spans="96:98" ht="18.75" hidden="1" customHeight="1">
      <c r="CR592" s="20">
        <f t="shared" si="37"/>
        <v>0</v>
      </c>
      <c r="CS592" s="2">
        <v>44898</v>
      </c>
      <c r="CT592" s="19">
        <f t="shared" si="36"/>
        <v>0</v>
      </c>
    </row>
    <row r="593" spans="96:98" ht="18.75" hidden="1" customHeight="1">
      <c r="CR593" s="20">
        <f t="shared" si="37"/>
        <v>0</v>
      </c>
      <c r="CS593" s="2">
        <v>44905</v>
      </c>
      <c r="CT593" s="19">
        <f t="shared" si="36"/>
        <v>0</v>
      </c>
    </row>
    <row r="594" spans="96:98" ht="18.75" hidden="1" customHeight="1">
      <c r="CR594" s="20">
        <f t="shared" si="37"/>
        <v>0</v>
      </c>
      <c r="CS594" s="2">
        <v>44912</v>
      </c>
      <c r="CT594" s="19">
        <f t="shared" si="36"/>
        <v>0</v>
      </c>
    </row>
    <row r="595" spans="96:98" ht="18.75" hidden="1" customHeight="1">
      <c r="CR595" s="20">
        <f t="shared" si="37"/>
        <v>0</v>
      </c>
      <c r="CS595" s="2">
        <v>44919</v>
      </c>
      <c r="CT595" s="19">
        <f t="shared" si="36"/>
        <v>0</v>
      </c>
    </row>
    <row r="596" spans="96:98" ht="18.75" hidden="1" customHeight="1">
      <c r="CR596" s="20">
        <f t="shared" si="37"/>
        <v>0</v>
      </c>
      <c r="CS596" s="2">
        <v>44926</v>
      </c>
      <c r="CT596" s="19">
        <f t="shared" si="36"/>
        <v>0</v>
      </c>
    </row>
    <row r="597" spans="96:98" ht="18.75" hidden="1" customHeight="1">
      <c r="CR597" s="20">
        <f t="shared" si="37"/>
        <v>0</v>
      </c>
      <c r="CS597" s="2">
        <v>44933</v>
      </c>
      <c r="CT597" s="19">
        <f t="shared" si="36"/>
        <v>0</v>
      </c>
    </row>
    <row r="598" spans="96:98" ht="18.75" hidden="1" customHeight="1">
      <c r="CR598" s="20">
        <f t="shared" si="37"/>
        <v>0</v>
      </c>
      <c r="CS598" s="2">
        <v>44940</v>
      </c>
      <c r="CT598" s="19">
        <f t="shared" ref="CT598:CT661" si="38">IF(CR598=CS598,2,0)</f>
        <v>0</v>
      </c>
    </row>
    <row r="599" spans="96:98" ht="18.75" hidden="1" customHeight="1">
      <c r="CR599" s="20">
        <f t="shared" ref="CR599:CR662" si="39">CR598</f>
        <v>0</v>
      </c>
      <c r="CS599" s="2">
        <v>44947</v>
      </c>
      <c r="CT599" s="19">
        <f t="shared" si="38"/>
        <v>0</v>
      </c>
    </row>
    <row r="600" spans="96:98" ht="18.75" hidden="1" customHeight="1">
      <c r="CR600" s="20">
        <f t="shared" si="39"/>
        <v>0</v>
      </c>
      <c r="CS600" s="2">
        <v>44954</v>
      </c>
      <c r="CT600" s="19">
        <f t="shared" si="38"/>
        <v>0</v>
      </c>
    </row>
    <row r="601" spans="96:98" ht="18.75" hidden="1" customHeight="1">
      <c r="CR601" s="20">
        <f t="shared" si="39"/>
        <v>0</v>
      </c>
      <c r="CS601" s="2">
        <v>44961</v>
      </c>
      <c r="CT601" s="19">
        <f t="shared" si="38"/>
        <v>0</v>
      </c>
    </row>
    <row r="602" spans="96:98" ht="18.75" hidden="1" customHeight="1">
      <c r="CR602" s="20">
        <f t="shared" si="39"/>
        <v>0</v>
      </c>
      <c r="CS602" s="2">
        <v>44968</v>
      </c>
      <c r="CT602" s="19">
        <f t="shared" si="38"/>
        <v>0</v>
      </c>
    </row>
    <row r="603" spans="96:98" ht="18.75" hidden="1" customHeight="1">
      <c r="CR603" s="20">
        <f t="shared" si="39"/>
        <v>0</v>
      </c>
      <c r="CS603" s="2">
        <v>44975</v>
      </c>
      <c r="CT603" s="19">
        <f t="shared" si="38"/>
        <v>0</v>
      </c>
    </row>
    <row r="604" spans="96:98" ht="18.75" hidden="1" customHeight="1">
      <c r="CR604" s="20">
        <f t="shared" si="39"/>
        <v>0</v>
      </c>
      <c r="CS604" s="2">
        <v>44982</v>
      </c>
      <c r="CT604" s="19">
        <f t="shared" si="38"/>
        <v>0</v>
      </c>
    </row>
    <row r="605" spans="96:98" ht="18.75" hidden="1" customHeight="1">
      <c r="CR605" s="20">
        <f t="shared" si="39"/>
        <v>0</v>
      </c>
      <c r="CS605" s="2">
        <v>44989</v>
      </c>
      <c r="CT605" s="19">
        <f t="shared" si="38"/>
        <v>0</v>
      </c>
    </row>
    <row r="606" spans="96:98" ht="18.75" hidden="1" customHeight="1">
      <c r="CR606" s="20">
        <f t="shared" si="39"/>
        <v>0</v>
      </c>
      <c r="CS606" s="2">
        <v>44996</v>
      </c>
      <c r="CT606" s="19">
        <f t="shared" si="38"/>
        <v>0</v>
      </c>
    </row>
    <row r="607" spans="96:98" ht="18.75" hidden="1" customHeight="1">
      <c r="CR607" s="20">
        <f t="shared" si="39"/>
        <v>0</v>
      </c>
      <c r="CS607" s="2">
        <v>45003</v>
      </c>
      <c r="CT607" s="19">
        <f t="shared" si="38"/>
        <v>0</v>
      </c>
    </row>
    <row r="608" spans="96:98" ht="18.75" hidden="1" customHeight="1">
      <c r="CR608" s="20">
        <f t="shared" si="39"/>
        <v>0</v>
      </c>
      <c r="CS608" s="2">
        <v>45010</v>
      </c>
      <c r="CT608" s="19">
        <f t="shared" si="38"/>
        <v>0</v>
      </c>
    </row>
    <row r="609" spans="96:98" ht="18.75" hidden="1" customHeight="1">
      <c r="CR609" s="20">
        <f t="shared" si="39"/>
        <v>0</v>
      </c>
      <c r="CS609" s="2">
        <v>45017</v>
      </c>
      <c r="CT609" s="19">
        <f t="shared" si="38"/>
        <v>0</v>
      </c>
    </row>
    <row r="610" spans="96:98" ht="18.75" hidden="1" customHeight="1">
      <c r="CR610" s="20">
        <f t="shared" si="39"/>
        <v>0</v>
      </c>
      <c r="CS610" s="2">
        <v>45024</v>
      </c>
      <c r="CT610" s="19">
        <f t="shared" si="38"/>
        <v>0</v>
      </c>
    </row>
    <row r="611" spans="96:98" ht="18.75" hidden="1" customHeight="1">
      <c r="CR611" s="20">
        <f t="shared" si="39"/>
        <v>0</v>
      </c>
      <c r="CS611" s="2">
        <v>45031</v>
      </c>
      <c r="CT611" s="19">
        <f t="shared" si="38"/>
        <v>0</v>
      </c>
    </row>
    <row r="612" spans="96:98" ht="18.75" hidden="1" customHeight="1">
      <c r="CR612" s="20">
        <f t="shared" si="39"/>
        <v>0</v>
      </c>
      <c r="CS612" s="2">
        <v>45038</v>
      </c>
      <c r="CT612" s="19">
        <f t="shared" si="38"/>
        <v>0</v>
      </c>
    </row>
    <row r="613" spans="96:98" ht="18.75" hidden="1" customHeight="1">
      <c r="CR613" s="20">
        <f t="shared" si="39"/>
        <v>0</v>
      </c>
      <c r="CS613" s="2">
        <v>45045</v>
      </c>
      <c r="CT613" s="19">
        <f t="shared" si="38"/>
        <v>0</v>
      </c>
    </row>
    <row r="614" spans="96:98" ht="18.75" hidden="1" customHeight="1">
      <c r="CR614" s="20">
        <f t="shared" si="39"/>
        <v>0</v>
      </c>
      <c r="CS614" s="2">
        <v>45052</v>
      </c>
      <c r="CT614" s="19">
        <f t="shared" si="38"/>
        <v>0</v>
      </c>
    </row>
    <row r="615" spans="96:98" ht="18.75" hidden="1" customHeight="1">
      <c r="CR615" s="20">
        <f t="shared" si="39"/>
        <v>0</v>
      </c>
      <c r="CS615" s="2">
        <v>45059</v>
      </c>
      <c r="CT615" s="19">
        <f t="shared" si="38"/>
        <v>0</v>
      </c>
    </row>
    <row r="616" spans="96:98" ht="18.75" hidden="1" customHeight="1">
      <c r="CR616" s="20">
        <f t="shared" si="39"/>
        <v>0</v>
      </c>
      <c r="CS616" s="2">
        <v>45066</v>
      </c>
      <c r="CT616" s="19">
        <f t="shared" si="38"/>
        <v>0</v>
      </c>
    </row>
    <row r="617" spans="96:98" ht="18.75" hidden="1" customHeight="1">
      <c r="CR617" s="20">
        <f t="shared" si="39"/>
        <v>0</v>
      </c>
      <c r="CS617" s="2">
        <v>45073</v>
      </c>
      <c r="CT617" s="19">
        <f t="shared" si="38"/>
        <v>0</v>
      </c>
    </row>
    <row r="618" spans="96:98" ht="18.75" hidden="1" customHeight="1">
      <c r="CR618" s="20">
        <f t="shared" si="39"/>
        <v>0</v>
      </c>
      <c r="CS618" s="2">
        <v>45080</v>
      </c>
      <c r="CT618" s="19">
        <f t="shared" si="38"/>
        <v>0</v>
      </c>
    </row>
    <row r="619" spans="96:98" ht="18.75" hidden="1" customHeight="1">
      <c r="CR619" s="20">
        <f t="shared" si="39"/>
        <v>0</v>
      </c>
      <c r="CS619" s="2">
        <v>45087</v>
      </c>
      <c r="CT619" s="19">
        <f t="shared" si="38"/>
        <v>0</v>
      </c>
    </row>
    <row r="620" spans="96:98" ht="18.75" hidden="1" customHeight="1">
      <c r="CR620" s="20">
        <f t="shared" si="39"/>
        <v>0</v>
      </c>
      <c r="CS620" s="2">
        <v>45094</v>
      </c>
      <c r="CT620" s="19">
        <f t="shared" si="38"/>
        <v>0</v>
      </c>
    </row>
    <row r="621" spans="96:98" ht="18.75" hidden="1" customHeight="1">
      <c r="CR621" s="20">
        <f t="shared" si="39"/>
        <v>0</v>
      </c>
      <c r="CS621" s="2">
        <v>45101</v>
      </c>
      <c r="CT621" s="19">
        <f t="shared" si="38"/>
        <v>0</v>
      </c>
    </row>
    <row r="622" spans="96:98" ht="18.75" hidden="1" customHeight="1">
      <c r="CR622" s="20">
        <f t="shared" si="39"/>
        <v>0</v>
      </c>
      <c r="CS622" s="2">
        <v>45108</v>
      </c>
      <c r="CT622" s="19">
        <f t="shared" si="38"/>
        <v>0</v>
      </c>
    </row>
    <row r="623" spans="96:98" ht="18.75" hidden="1" customHeight="1">
      <c r="CR623" s="20">
        <f t="shared" si="39"/>
        <v>0</v>
      </c>
      <c r="CS623" s="2">
        <v>45115</v>
      </c>
      <c r="CT623" s="19">
        <f t="shared" si="38"/>
        <v>0</v>
      </c>
    </row>
    <row r="624" spans="96:98" ht="18.75" hidden="1" customHeight="1">
      <c r="CR624" s="20">
        <f t="shared" si="39"/>
        <v>0</v>
      </c>
      <c r="CS624" s="2">
        <v>45122</v>
      </c>
      <c r="CT624" s="19">
        <f t="shared" si="38"/>
        <v>0</v>
      </c>
    </row>
    <row r="625" spans="96:98" ht="18.75" hidden="1" customHeight="1">
      <c r="CR625" s="20">
        <f t="shared" si="39"/>
        <v>0</v>
      </c>
      <c r="CS625" s="2">
        <v>45129</v>
      </c>
      <c r="CT625" s="19">
        <f t="shared" si="38"/>
        <v>0</v>
      </c>
    </row>
    <row r="626" spans="96:98" ht="18.75" hidden="1" customHeight="1">
      <c r="CR626" s="20">
        <f t="shared" si="39"/>
        <v>0</v>
      </c>
      <c r="CS626" s="2">
        <v>45136</v>
      </c>
      <c r="CT626" s="19">
        <f t="shared" si="38"/>
        <v>0</v>
      </c>
    </row>
    <row r="627" spans="96:98" ht="18.75" hidden="1" customHeight="1">
      <c r="CR627" s="20">
        <f t="shared" si="39"/>
        <v>0</v>
      </c>
      <c r="CS627" s="2">
        <v>45143</v>
      </c>
      <c r="CT627" s="19">
        <f t="shared" si="38"/>
        <v>0</v>
      </c>
    </row>
    <row r="628" spans="96:98" ht="18.75" hidden="1" customHeight="1">
      <c r="CR628" s="20">
        <f t="shared" si="39"/>
        <v>0</v>
      </c>
      <c r="CS628" s="2">
        <v>45150</v>
      </c>
      <c r="CT628" s="19">
        <f t="shared" si="38"/>
        <v>0</v>
      </c>
    </row>
    <row r="629" spans="96:98" ht="18.75" hidden="1" customHeight="1">
      <c r="CR629" s="20">
        <f t="shared" si="39"/>
        <v>0</v>
      </c>
      <c r="CS629" s="2">
        <v>45157</v>
      </c>
      <c r="CT629" s="19">
        <f t="shared" si="38"/>
        <v>0</v>
      </c>
    </row>
    <row r="630" spans="96:98" ht="18.75" hidden="1" customHeight="1">
      <c r="CR630" s="20">
        <f t="shared" si="39"/>
        <v>0</v>
      </c>
      <c r="CS630" s="2">
        <v>45164</v>
      </c>
      <c r="CT630" s="19">
        <f t="shared" si="38"/>
        <v>0</v>
      </c>
    </row>
    <row r="631" spans="96:98" ht="18.75" hidden="1" customHeight="1">
      <c r="CR631" s="20">
        <f t="shared" si="39"/>
        <v>0</v>
      </c>
      <c r="CS631" s="2">
        <v>45171</v>
      </c>
      <c r="CT631" s="19">
        <f t="shared" si="38"/>
        <v>0</v>
      </c>
    </row>
    <row r="632" spans="96:98" ht="18.75" hidden="1" customHeight="1">
      <c r="CR632" s="20">
        <f t="shared" si="39"/>
        <v>0</v>
      </c>
      <c r="CS632" s="2">
        <v>45178</v>
      </c>
      <c r="CT632" s="19">
        <f t="shared" si="38"/>
        <v>0</v>
      </c>
    </row>
    <row r="633" spans="96:98" ht="18.75" hidden="1" customHeight="1">
      <c r="CR633" s="20">
        <f t="shared" si="39"/>
        <v>0</v>
      </c>
      <c r="CS633" s="2">
        <v>45185</v>
      </c>
      <c r="CT633" s="19">
        <f t="shared" si="38"/>
        <v>0</v>
      </c>
    </row>
    <row r="634" spans="96:98" ht="18.75" hidden="1" customHeight="1">
      <c r="CR634" s="20">
        <f t="shared" si="39"/>
        <v>0</v>
      </c>
      <c r="CS634" s="2">
        <v>45192</v>
      </c>
      <c r="CT634" s="19">
        <f t="shared" si="38"/>
        <v>0</v>
      </c>
    </row>
    <row r="635" spans="96:98" ht="18.75" hidden="1" customHeight="1">
      <c r="CR635" s="20">
        <f t="shared" si="39"/>
        <v>0</v>
      </c>
      <c r="CS635" s="2">
        <v>45199</v>
      </c>
      <c r="CT635" s="19">
        <f t="shared" si="38"/>
        <v>0</v>
      </c>
    </row>
    <row r="636" spans="96:98" ht="18.75" hidden="1" customHeight="1">
      <c r="CR636" s="20">
        <f t="shared" si="39"/>
        <v>0</v>
      </c>
      <c r="CS636" s="2">
        <v>45206</v>
      </c>
      <c r="CT636" s="19">
        <f t="shared" si="38"/>
        <v>0</v>
      </c>
    </row>
    <row r="637" spans="96:98" ht="18.75" hidden="1" customHeight="1">
      <c r="CR637" s="20">
        <f t="shared" si="39"/>
        <v>0</v>
      </c>
      <c r="CS637" s="2">
        <v>45213</v>
      </c>
      <c r="CT637" s="19">
        <f t="shared" si="38"/>
        <v>0</v>
      </c>
    </row>
    <row r="638" spans="96:98" ht="18.75" hidden="1" customHeight="1">
      <c r="CR638" s="20">
        <f t="shared" si="39"/>
        <v>0</v>
      </c>
      <c r="CS638" s="2">
        <v>45220</v>
      </c>
      <c r="CT638" s="19">
        <f t="shared" si="38"/>
        <v>0</v>
      </c>
    </row>
    <row r="639" spans="96:98" ht="18.75" hidden="1" customHeight="1">
      <c r="CR639" s="20">
        <f t="shared" si="39"/>
        <v>0</v>
      </c>
      <c r="CS639" s="2">
        <v>45227</v>
      </c>
      <c r="CT639" s="19">
        <f t="shared" si="38"/>
        <v>0</v>
      </c>
    </row>
    <row r="640" spans="96:98" ht="18.75" hidden="1" customHeight="1">
      <c r="CR640" s="20">
        <f t="shared" si="39"/>
        <v>0</v>
      </c>
      <c r="CS640" s="2">
        <v>45234</v>
      </c>
      <c r="CT640" s="19">
        <f t="shared" si="38"/>
        <v>0</v>
      </c>
    </row>
    <row r="641" spans="96:98" ht="18.75" hidden="1" customHeight="1">
      <c r="CR641" s="20">
        <f t="shared" si="39"/>
        <v>0</v>
      </c>
      <c r="CS641" s="2">
        <v>45241</v>
      </c>
      <c r="CT641" s="19">
        <f t="shared" si="38"/>
        <v>0</v>
      </c>
    </row>
    <row r="642" spans="96:98" ht="18.75" hidden="1" customHeight="1">
      <c r="CR642" s="20">
        <f t="shared" si="39"/>
        <v>0</v>
      </c>
      <c r="CS642" s="2">
        <v>45248</v>
      </c>
      <c r="CT642" s="19">
        <f t="shared" si="38"/>
        <v>0</v>
      </c>
    </row>
    <row r="643" spans="96:98" ht="18.75" hidden="1" customHeight="1">
      <c r="CR643" s="20">
        <f t="shared" si="39"/>
        <v>0</v>
      </c>
      <c r="CS643" s="2">
        <v>45255</v>
      </c>
      <c r="CT643" s="19">
        <f t="shared" si="38"/>
        <v>0</v>
      </c>
    </row>
    <row r="644" spans="96:98" ht="18.75" hidden="1" customHeight="1">
      <c r="CR644" s="20">
        <f t="shared" si="39"/>
        <v>0</v>
      </c>
      <c r="CS644" s="2">
        <v>45262</v>
      </c>
      <c r="CT644" s="19">
        <f t="shared" si="38"/>
        <v>0</v>
      </c>
    </row>
    <row r="645" spans="96:98" ht="18.75" hidden="1" customHeight="1">
      <c r="CR645" s="20">
        <f t="shared" si="39"/>
        <v>0</v>
      </c>
      <c r="CS645" s="2">
        <v>45269</v>
      </c>
      <c r="CT645" s="19">
        <f t="shared" si="38"/>
        <v>0</v>
      </c>
    </row>
    <row r="646" spans="96:98" ht="18.75" hidden="1" customHeight="1">
      <c r="CR646" s="20">
        <f t="shared" si="39"/>
        <v>0</v>
      </c>
      <c r="CS646" s="2">
        <v>45276</v>
      </c>
      <c r="CT646" s="19">
        <f t="shared" si="38"/>
        <v>0</v>
      </c>
    </row>
    <row r="647" spans="96:98" ht="18.75" hidden="1" customHeight="1">
      <c r="CR647" s="20">
        <f t="shared" si="39"/>
        <v>0</v>
      </c>
      <c r="CS647" s="2">
        <v>45283</v>
      </c>
      <c r="CT647" s="19">
        <f t="shared" si="38"/>
        <v>0</v>
      </c>
    </row>
    <row r="648" spans="96:98" ht="18.75" hidden="1" customHeight="1">
      <c r="CR648" s="20">
        <f t="shared" si="39"/>
        <v>0</v>
      </c>
      <c r="CS648" s="2">
        <v>45290</v>
      </c>
      <c r="CT648" s="19">
        <f t="shared" si="38"/>
        <v>0</v>
      </c>
    </row>
    <row r="649" spans="96:98" ht="18.75" hidden="1" customHeight="1">
      <c r="CR649" s="20">
        <f t="shared" si="39"/>
        <v>0</v>
      </c>
      <c r="CS649" s="2">
        <v>45297</v>
      </c>
      <c r="CT649" s="19">
        <f t="shared" si="38"/>
        <v>0</v>
      </c>
    </row>
    <row r="650" spans="96:98" ht="18.75" hidden="1" customHeight="1">
      <c r="CR650" s="20">
        <f t="shared" si="39"/>
        <v>0</v>
      </c>
      <c r="CS650" s="2">
        <v>45304</v>
      </c>
      <c r="CT650" s="19">
        <f t="shared" si="38"/>
        <v>0</v>
      </c>
    </row>
    <row r="651" spans="96:98" ht="18.75" hidden="1" customHeight="1">
      <c r="CR651" s="20">
        <f t="shared" si="39"/>
        <v>0</v>
      </c>
      <c r="CS651" s="2">
        <v>45311</v>
      </c>
      <c r="CT651" s="19">
        <f t="shared" si="38"/>
        <v>0</v>
      </c>
    </row>
    <row r="652" spans="96:98" ht="18.75" hidden="1" customHeight="1">
      <c r="CR652" s="20">
        <f t="shared" si="39"/>
        <v>0</v>
      </c>
      <c r="CS652" s="2">
        <v>45318</v>
      </c>
      <c r="CT652" s="19">
        <f t="shared" si="38"/>
        <v>0</v>
      </c>
    </row>
    <row r="653" spans="96:98" ht="18.75" hidden="1" customHeight="1">
      <c r="CR653" s="20">
        <f t="shared" si="39"/>
        <v>0</v>
      </c>
      <c r="CS653" s="2">
        <v>45325</v>
      </c>
      <c r="CT653" s="19">
        <f t="shared" si="38"/>
        <v>0</v>
      </c>
    </row>
    <row r="654" spans="96:98" ht="18.75" hidden="1" customHeight="1">
      <c r="CR654" s="20">
        <f t="shared" si="39"/>
        <v>0</v>
      </c>
      <c r="CS654" s="2">
        <v>45332</v>
      </c>
      <c r="CT654" s="19">
        <f t="shared" si="38"/>
        <v>0</v>
      </c>
    </row>
    <row r="655" spans="96:98" ht="18.75" hidden="1" customHeight="1">
      <c r="CR655" s="20">
        <f t="shared" si="39"/>
        <v>0</v>
      </c>
      <c r="CS655" s="2">
        <v>45339</v>
      </c>
      <c r="CT655" s="19">
        <f t="shared" si="38"/>
        <v>0</v>
      </c>
    </row>
    <row r="656" spans="96:98" ht="18.75" hidden="1" customHeight="1">
      <c r="CR656" s="20">
        <f t="shared" si="39"/>
        <v>0</v>
      </c>
      <c r="CS656" s="2">
        <v>45346</v>
      </c>
      <c r="CT656" s="19">
        <f t="shared" si="38"/>
        <v>0</v>
      </c>
    </row>
    <row r="657" spans="96:98" ht="18.75" hidden="1" customHeight="1">
      <c r="CR657" s="20">
        <f t="shared" si="39"/>
        <v>0</v>
      </c>
      <c r="CS657" s="2">
        <v>45353</v>
      </c>
      <c r="CT657" s="19">
        <f t="shared" si="38"/>
        <v>0</v>
      </c>
    </row>
    <row r="658" spans="96:98" ht="18.75" hidden="1" customHeight="1">
      <c r="CR658" s="20">
        <f t="shared" si="39"/>
        <v>0</v>
      </c>
      <c r="CS658" s="2">
        <v>45360</v>
      </c>
      <c r="CT658" s="19">
        <f t="shared" si="38"/>
        <v>0</v>
      </c>
    </row>
    <row r="659" spans="96:98" ht="18.75" hidden="1" customHeight="1">
      <c r="CR659" s="20">
        <f t="shared" si="39"/>
        <v>0</v>
      </c>
      <c r="CS659" s="2">
        <v>45367</v>
      </c>
      <c r="CT659" s="19">
        <f t="shared" si="38"/>
        <v>0</v>
      </c>
    </row>
    <row r="660" spans="96:98" ht="18.75" hidden="1" customHeight="1">
      <c r="CR660" s="20">
        <f t="shared" si="39"/>
        <v>0</v>
      </c>
      <c r="CS660" s="2">
        <v>45374</v>
      </c>
      <c r="CT660" s="19">
        <f t="shared" si="38"/>
        <v>0</v>
      </c>
    </row>
    <row r="661" spans="96:98" ht="18.75" hidden="1" customHeight="1">
      <c r="CR661" s="20">
        <f t="shared" si="39"/>
        <v>0</v>
      </c>
      <c r="CS661" s="2">
        <v>45381</v>
      </c>
      <c r="CT661" s="19">
        <f t="shared" si="38"/>
        <v>0</v>
      </c>
    </row>
    <row r="662" spans="96:98" ht="18.75" hidden="1" customHeight="1">
      <c r="CR662" s="20">
        <f t="shared" si="39"/>
        <v>0</v>
      </c>
      <c r="CS662" s="2">
        <v>45388</v>
      </c>
      <c r="CT662" s="19">
        <f t="shared" ref="CT662:CT725" si="40">IF(CR662=CS662,2,0)</f>
        <v>0</v>
      </c>
    </row>
    <row r="663" spans="96:98" ht="18.75" hidden="1" customHeight="1">
      <c r="CR663" s="20">
        <f t="shared" ref="CR663:CR726" si="41">CR662</f>
        <v>0</v>
      </c>
      <c r="CS663" s="2">
        <v>45395</v>
      </c>
      <c r="CT663" s="19">
        <f t="shared" si="40"/>
        <v>0</v>
      </c>
    </row>
    <row r="664" spans="96:98" ht="18.75" hidden="1" customHeight="1">
      <c r="CR664" s="20">
        <f t="shared" si="41"/>
        <v>0</v>
      </c>
      <c r="CS664" s="2">
        <v>45402</v>
      </c>
      <c r="CT664" s="19">
        <f t="shared" si="40"/>
        <v>0</v>
      </c>
    </row>
    <row r="665" spans="96:98" ht="18.75" hidden="1" customHeight="1">
      <c r="CR665" s="20">
        <f t="shared" si="41"/>
        <v>0</v>
      </c>
      <c r="CS665" s="2">
        <v>45409</v>
      </c>
      <c r="CT665" s="19">
        <f t="shared" si="40"/>
        <v>0</v>
      </c>
    </row>
    <row r="666" spans="96:98" ht="18.75" hidden="1" customHeight="1">
      <c r="CR666" s="20">
        <f t="shared" si="41"/>
        <v>0</v>
      </c>
      <c r="CS666" s="2">
        <v>45416</v>
      </c>
      <c r="CT666" s="19">
        <f t="shared" si="40"/>
        <v>0</v>
      </c>
    </row>
    <row r="667" spans="96:98" ht="18.75" hidden="1" customHeight="1">
      <c r="CR667" s="20">
        <f t="shared" si="41"/>
        <v>0</v>
      </c>
      <c r="CS667" s="2">
        <v>45423</v>
      </c>
      <c r="CT667" s="19">
        <f t="shared" si="40"/>
        <v>0</v>
      </c>
    </row>
    <row r="668" spans="96:98" ht="18.75" hidden="1" customHeight="1">
      <c r="CR668" s="20">
        <f t="shared" si="41"/>
        <v>0</v>
      </c>
      <c r="CS668" s="2">
        <v>45430</v>
      </c>
      <c r="CT668" s="19">
        <f t="shared" si="40"/>
        <v>0</v>
      </c>
    </row>
    <row r="669" spans="96:98" ht="18.75" hidden="1" customHeight="1">
      <c r="CR669" s="20">
        <f t="shared" si="41"/>
        <v>0</v>
      </c>
      <c r="CS669" s="2">
        <v>45437</v>
      </c>
      <c r="CT669" s="19">
        <f t="shared" si="40"/>
        <v>0</v>
      </c>
    </row>
    <row r="670" spans="96:98" ht="18.75" hidden="1" customHeight="1">
      <c r="CR670" s="20">
        <f t="shared" si="41"/>
        <v>0</v>
      </c>
      <c r="CS670" s="2">
        <v>45444</v>
      </c>
      <c r="CT670" s="19">
        <f t="shared" si="40"/>
        <v>0</v>
      </c>
    </row>
    <row r="671" spans="96:98" ht="18.75" hidden="1" customHeight="1">
      <c r="CR671" s="20">
        <f t="shared" si="41"/>
        <v>0</v>
      </c>
      <c r="CS671" s="2">
        <v>45451</v>
      </c>
      <c r="CT671" s="19">
        <f t="shared" si="40"/>
        <v>0</v>
      </c>
    </row>
    <row r="672" spans="96:98" ht="18.75" hidden="1" customHeight="1">
      <c r="CR672" s="20">
        <f t="shared" si="41"/>
        <v>0</v>
      </c>
      <c r="CS672" s="2">
        <v>45458</v>
      </c>
      <c r="CT672" s="19">
        <f t="shared" si="40"/>
        <v>0</v>
      </c>
    </row>
    <row r="673" spans="96:98" ht="18.75" hidden="1" customHeight="1">
      <c r="CR673" s="20">
        <f t="shared" si="41"/>
        <v>0</v>
      </c>
      <c r="CS673" s="2">
        <v>45465</v>
      </c>
      <c r="CT673" s="19">
        <f t="shared" si="40"/>
        <v>0</v>
      </c>
    </row>
    <row r="674" spans="96:98" ht="18.75" hidden="1" customHeight="1">
      <c r="CR674" s="20">
        <f t="shared" si="41"/>
        <v>0</v>
      </c>
      <c r="CS674" s="2">
        <v>45472</v>
      </c>
      <c r="CT674" s="19">
        <f t="shared" si="40"/>
        <v>0</v>
      </c>
    </row>
    <row r="675" spans="96:98" ht="18.75" hidden="1" customHeight="1">
      <c r="CR675" s="20">
        <f t="shared" si="41"/>
        <v>0</v>
      </c>
      <c r="CS675" s="2">
        <v>45479</v>
      </c>
      <c r="CT675" s="19">
        <f t="shared" si="40"/>
        <v>0</v>
      </c>
    </row>
    <row r="676" spans="96:98" ht="18.75" hidden="1" customHeight="1">
      <c r="CR676" s="20">
        <f t="shared" si="41"/>
        <v>0</v>
      </c>
      <c r="CS676" s="2">
        <v>45486</v>
      </c>
      <c r="CT676" s="19">
        <f t="shared" si="40"/>
        <v>0</v>
      </c>
    </row>
    <row r="677" spans="96:98" ht="18.75" hidden="1" customHeight="1">
      <c r="CR677" s="20">
        <f t="shared" si="41"/>
        <v>0</v>
      </c>
      <c r="CS677" s="2">
        <v>45493</v>
      </c>
      <c r="CT677" s="19">
        <f t="shared" si="40"/>
        <v>0</v>
      </c>
    </row>
    <row r="678" spans="96:98" ht="18.75" hidden="1" customHeight="1">
      <c r="CR678" s="20">
        <f t="shared" si="41"/>
        <v>0</v>
      </c>
      <c r="CS678" s="2">
        <v>45500</v>
      </c>
      <c r="CT678" s="19">
        <f t="shared" si="40"/>
        <v>0</v>
      </c>
    </row>
    <row r="679" spans="96:98" ht="18.75" hidden="1" customHeight="1">
      <c r="CR679" s="20">
        <f t="shared" si="41"/>
        <v>0</v>
      </c>
      <c r="CS679" s="2">
        <v>45507</v>
      </c>
      <c r="CT679" s="19">
        <f t="shared" si="40"/>
        <v>0</v>
      </c>
    </row>
    <row r="680" spans="96:98" ht="18.75" hidden="1" customHeight="1">
      <c r="CR680" s="20">
        <f t="shared" si="41"/>
        <v>0</v>
      </c>
      <c r="CS680" s="2">
        <v>45514</v>
      </c>
      <c r="CT680" s="19">
        <f t="shared" si="40"/>
        <v>0</v>
      </c>
    </row>
    <row r="681" spans="96:98" ht="18.75" hidden="1" customHeight="1">
      <c r="CR681" s="20">
        <f t="shared" si="41"/>
        <v>0</v>
      </c>
      <c r="CS681" s="2">
        <v>45521</v>
      </c>
      <c r="CT681" s="19">
        <f t="shared" si="40"/>
        <v>0</v>
      </c>
    </row>
    <row r="682" spans="96:98" ht="18.75" hidden="1" customHeight="1">
      <c r="CR682" s="20">
        <f t="shared" si="41"/>
        <v>0</v>
      </c>
      <c r="CS682" s="2">
        <v>45528</v>
      </c>
      <c r="CT682" s="19">
        <f t="shared" si="40"/>
        <v>0</v>
      </c>
    </row>
    <row r="683" spans="96:98" ht="18.75" hidden="1" customHeight="1">
      <c r="CR683" s="20">
        <f t="shared" si="41"/>
        <v>0</v>
      </c>
      <c r="CS683" s="2">
        <v>45535</v>
      </c>
      <c r="CT683" s="19">
        <f t="shared" si="40"/>
        <v>0</v>
      </c>
    </row>
    <row r="684" spans="96:98" ht="18.75" hidden="1" customHeight="1">
      <c r="CR684" s="20">
        <f t="shared" si="41"/>
        <v>0</v>
      </c>
      <c r="CS684" s="2">
        <v>45542</v>
      </c>
      <c r="CT684" s="19">
        <f t="shared" si="40"/>
        <v>0</v>
      </c>
    </row>
    <row r="685" spans="96:98" ht="18.75" hidden="1" customHeight="1">
      <c r="CR685" s="20">
        <f t="shared" si="41"/>
        <v>0</v>
      </c>
      <c r="CS685" s="2">
        <v>45549</v>
      </c>
      <c r="CT685" s="19">
        <f t="shared" si="40"/>
        <v>0</v>
      </c>
    </row>
    <row r="686" spans="96:98" ht="18.75" hidden="1" customHeight="1">
      <c r="CR686" s="20">
        <f t="shared" si="41"/>
        <v>0</v>
      </c>
      <c r="CS686" s="2">
        <v>45556</v>
      </c>
      <c r="CT686" s="19">
        <f t="shared" si="40"/>
        <v>0</v>
      </c>
    </row>
    <row r="687" spans="96:98" ht="18.75" hidden="1" customHeight="1">
      <c r="CR687" s="20">
        <f t="shared" si="41"/>
        <v>0</v>
      </c>
      <c r="CS687" s="2">
        <v>45563</v>
      </c>
      <c r="CT687" s="19">
        <f t="shared" si="40"/>
        <v>0</v>
      </c>
    </row>
    <row r="688" spans="96:98" ht="18.75" hidden="1" customHeight="1">
      <c r="CR688" s="20">
        <f t="shared" si="41"/>
        <v>0</v>
      </c>
      <c r="CS688" s="2">
        <v>45570</v>
      </c>
      <c r="CT688" s="19">
        <f t="shared" si="40"/>
        <v>0</v>
      </c>
    </row>
    <row r="689" spans="96:98" ht="18.75" hidden="1" customHeight="1">
      <c r="CR689" s="20">
        <f t="shared" si="41"/>
        <v>0</v>
      </c>
      <c r="CS689" s="2">
        <v>45577</v>
      </c>
      <c r="CT689" s="19">
        <f t="shared" si="40"/>
        <v>0</v>
      </c>
    </row>
    <row r="690" spans="96:98" ht="18.75" hidden="1" customHeight="1">
      <c r="CR690" s="20">
        <f t="shared" si="41"/>
        <v>0</v>
      </c>
      <c r="CS690" s="2">
        <v>45584</v>
      </c>
      <c r="CT690" s="19">
        <f t="shared" si="40"/>
        <v>0</v>
      </c>
    </row>
    <row r="691" spans="96:98" ht="18.75" hidden="1" customHeight="1">
      <c r="CR691" s="20">
        <f t="shared" si="41"/>
        <v>0</v>
      </c>
      <c r="CS691" s="2">
        <v>45591</v>
      </c>
      <c r="CT691" s="19">
        <f t="shared" si="40"/>
        <v>0</v>
      </c>
    </row>
    <row r="692" spans="96:98" ht="18.75" hidden="1" customHeight="1">
      <c r="CR692" s="20">
        <f t="shared" si="41"/>
        <v>0</v>
      </c>
      <c r="CS692" s="2">
        <v>45598</v>
      </c>
      <c r="CT692" s="19">
        <f t="shared" si="40"/>
        <v>0</v>
      </c>
    </row>
    <row r="693" spans="96:98" ht="18.75" hidden="1" customHeight="1">
      <c r="CR693" s="20">
        <f t="shared" si="41"/>
        <v>0</v>
      </c>
      <c r="CS693" s="2">
        <v>45605</v>
      </c>
      <c r="CT693" s="19">
        <f t="shared" si="40"/>
        <v>0</v>
      </c>
    </row>
    <row r="694" spans="96:98" ht="18.75" hidden="1" customHeight="1">
      <c r="CR694" s="20">
        <f t="shared" si="41"/>
        <v>0</v>
      </c>
      <c r="CS694" s="2">
        <v>45612</v>
      </c>
      <c r="CT694" s="19">
        <f t="shared" si="40"/>
        <v>0</v>
      </c>
    </row>
    <row r="695" spans="96:98" ht="18.75" hidden="1" customHeight="1">
      <c r="CR695" s="20">
        <f t="shared" si="41"/>
        <v>0</v>
      </c>
      <c r="CS695" s="2">
        <v>45619</v>
      </c>
      <c r="CT695" s="19">
        <f t="shared" si="40"/>
        <v>0</v>
      </c>
    </row>
    <row r="696" spans="96:98" ht="18.75" hidden="1" customHeight="1">
      <c r="CR696" s="20">
        <f t="shared" si="41"/>
        <v>0</v>
      </c>
      <c r="CS696" s="2">
        <v>45626</v>
      </c>
      <c r="CT696" s="19">
        <f t="shared" si="40"/>
        <v>0</v>
      </c>
    </row>
    <row r="697" spans="96:98" ht="18.75" hidden="1" customHeight="1">
      <c r="CR697" s="20">
        <f t="shared" si="41"/>
        <v>0</v>
      </c>
      <c r="CS697" s="2">
        <v>45633</v>
      </c>
      <c r="CT697" s="19">
        <f t="shared" si="40"/>
        <v>0</v>
      </c>
    </row>
    <row r="698" spans="96:98" ht="18.75" hidden="1" customHeight="1">
      <c r="CR698" s="20">
        <f t="shared" si="41"/>
        <v>0</v>
      </c>
      <c r="CS698" s="2">
        <v>45640</v>
      </c>
      <c r="CT698" s="19">
        <f t="shared" si="40"/>
        <v>0</v>
      </c>
    </row>
    <row r="699" spans="96:98" ht="18.75" hidden="1" customHeight="1">
      <c r="CR699" s="20">
        <f t="shared" si="41"/>
        <v>0</v>
      </c>
      <c r="CS699" s="2">
        <v>45647</v>
      </c>
      <c r="CT699" s="19">
        <f t="shared" si="40"/>
        <v>0</v>
      </c>
    </row>
    <row r="700" spans="96:98" ht="18.75" hidden="1" customHeight="1">
      <c r="CR700" s="20">
        <f t="shared" si="41"/>
        <v>0</v>
      </c>
      <c r="CS700" s="2">
        <v>45654</v>
      </c>
      <c r="CT700" s="19">
        <f t="shared" si="40"/>
        <v>0</v>
      </c>
    </row>
    <row r="701" spans="96:98" ht="18.75" hidden="1" customHeight="1">
      <c r="CR701" s="20">
        <f t="shared" si="41"/>
        <v>0</v>
      </c>
      <c r="CS701" s="2">
        <v>45661</v>
      </c>
      <c r="CT701" s="19">
        <f t="shared" si="40"/>
        <v>0</v>
      </c>
    </row>
    <row r="702" spans="96:98" ht="18.75" hidden="1" customHeight="1">
      <c r="CR702" s="20">
        <f t="shared" si="41"/>
        <v>0</v>
      </c>
      <c r="CS702" s="2">
        <v>45668</v>
      </c>
      <c r="CT702" s="19">
        <f t="shared" si="40"/>
        <v>0</v>
      </c>
    </row>
    <row r="703" spans="96:98" ht="18.75" hidden="1" customHeight="1">
      <c r="CR703" s="20">
        <f t="shared" si="41"/>
        <v>0</v>
      </c>
      <c r="CS703" s="2">
        <v>45675</v>
      </c>
      <c r="CT703" s="19">
        <f t="shared" si="40"/>
        <v>0</v>
      </c>
    </row>
    <row r="704" spans="96:98" ht="18.75" hidden="1" customHeight="1">
      <c r="CR704" s="20">
        <f t="shared" si="41"/>
        <v>0</v>
      </c>
      <c r="CS704" s="2">
        <v>45682</v>
      </c>
      <c r="CT704" s="19">
        <f t="shared" si="40"/>
        <v>0</v>
      </c>
    </row>
    <row r="705" spans="96:98" ht="18.75" hidden="1" customHeight="1">
      <c r="CR705" s="20">
        <f t="shared" si="41"/>
        <v>0</v>
      </c>
      <c r="CS705" s="2">
        <v>45689</v>
      </c>
      <c r="CT705" s="19">
        <f t="shared" si="40"/>
        <v>0</v>
      </c>
    </row>
    <row r="706" spans="96:98" ht="18.75" hidden="1" customHeight="1">
      <c r="CR706" s="20">
        <f t="shared" si="41"/>
        <v>0</v>
      </c>
      <c r="CS706" s="2">
        <v>45696</v>
      </c>
      <c r="CT706" s="19">
        <f t="shared" si="40"/>
        <v>0</v>
      </c>
    </row>
    <row r="707" spans="96:98" ht="18.75" hidden="1" customHeight="1">
      <c r="CR707" s="20">
        <f t="shared" si="41"/>
        <v>0</v>
      </c>
      <c r="CS707" s="2">
        <v>45703</v>
      </c>
      <c r="CT707" s="19">
        <f t="shared" si="40"/>
        <v>0</v>
      </c>
    </row>
    <row r="708" spans="96:98" ht="18.75" hidden="1" customHeight="1">
      <c r="CR708" s="20">
        <f t="shared" si="41"/>
        <v>0</v>
      </c>
      <c r="CS708" s="2">
        <v>45710</v>
      </c>
      <c r="CT708" s="19">
        <f t="shared" si="40"/>
        <v>0</v>
      </c>
    </row>
    <row r="709" spans="96:98" ht="18.75" hidden="1" customHeight="1">
      <c r="CR709" s="20">
        <f t="shared" si="41"/>
        <v>0</v>
      </c>
      <c r="CS709" s="2">
        <v>45717</v>
      </c>
      <c r="CT709" s="19">
        <f t="shared" si="40"/>
        <v>0</v>
      </c>
    </row>
    <row r="710" spans="96:98" ht="18.75" hidden="1" customHeight="1">
      <c r="CR710" s="20">
        <f t="shared" si="41"/>
        <v>0</v>
      </c>
      <c r="CS710" s="2">
        <v>45724</v>
      </c>
      <c r="CT710" s="19">
        <f t="shared" si="40"/>
        <v>0</v>
      </c>
    </row>
    <row r="711" spans="96:98" ht="18.75" hidden="1" customHeight="1">
      <c r="CR711" s="20">
        <f t="shared" si="41"/>
        <v>0</v>
      </c>
      <c r="CS711" s="2">
        <v>45731</v>
      </c>
      <c r="CT711" s="19">
        <f t="shared" si="40"/>
        <v>0</v>
      </c>
    </row>
    <row r="712" spans="96:98" ht="18.75" hidden="1" customHeight="1">
      <c r="CR712" s="20">
        <f t="shared" si="41"/>
        <v>0</v>
      </c>
      <c r="CS712" s="2">
        <v>45738</v>
      </c>
      <c r="CT712" s="19">
        <f t="shared" si="40"/>
        <v>0</v>
      </c>
    </row>
    <row r="713" spans="96:98" ht="18.75" hidden="1" customHeight="1">
      <c r="CR713" s="20">
        <f t="shared" si="41"/>
        <v>0</v>
      </c>
      <c r="CS713" s="2">
        <v>45745</v>
      </c>
      <c r="CT713" s="19">
        <f t="shared" si="40"/>
        <v>0</v>
      </c>
    </row>
    <row r="714" spans="96:98" ht="18.75" hidden="1" customHeight="1">
      <c r="CR714" s="20">
        <f t="shared" si="41"/>
        <v>0</v>
      </c>
      <c r="CS714" s="2">
        <v>45752</v>
      </c>
      <c r="CT714" s="19">
        <f t="shared" si="40"/>
        <v>0</v>
      </c>
    </row>
    <row r="715" spans="96:98" ht="18.75" hidden="1" customHeight="1">
      <c r="CR715" s="20">
        <f t="shared" si="41"/>
        <v>0</v>
      </c>
      <c r="CS715" s="2">
        <v>45759</v>
      </c>
      <c r="CT715" s="19">
        <f t="shared" si="40"/>
        <v>0</v>
      </c>
    </row>
    <row r="716" spans="96:98" ht="18.75" hidden="1" customHeight="1">
      <c r="CR716" s="20">
        <f t="shared" si="41"/>
        <v>0</v>
      </c>
      <c r="CS716" s="2">
        <v>45766</v>
      </c>
      <c r="CT716" s="19">
        <f t="shared" si="40"/>
        <v>0</v>
      </c>
    </row>
    <row r="717" spans="96:98" ht="18.75" hidden="1" customHeight="1">
      <c r="CR717" s="20">
        <f t="shared" si="41"/>
        <v>0</v>
      </c>
      <c r="CS717" s="2">
        <v>45773</v>
      </c>
      <c r="CT717" s="19">
        <f t="shared" si="40"/>
        <v>0</v>
      </c>
    </row>
    <row r="718" spans="96:98" ht="18.75" hidden="1" customHeight="1">
      <c r="CR718" s="20">
        <f t="shared" si="41"/>
        <v>0</v>
      </c>
      <c r="CS718" s="2">
        <v>45780</v>
      </c>
      <c r="CT718" s="19">
        <f t="shared" si="40"/>
        <v>0</v>
      </c>
    </row>
    <row r="719" spans="96:98" ht="18.75" hidden="1" customHeight="1">
      <c r="CR719" s="20">
        <f t="shared" si="41"/>
        <v>0</v>
      </c>
      <c r="CS719" s="2">
        <v>45787</v>
      </c>
      <c r="CT719" s="19">
        <f t="shared" si="40"/>
        <v>0</v>
      </c>
    </row>
    <row r="720" spans="96:98" ht="18.75" hidden="1" customHeight="1">
      <c r="CR720" s="20">
        <f t="shared" si="41"/>
        <v>0</v>
      </c>
      <c r="CS720" s="2">
        <v>45794</v>
      </c>
      <c r="CT720" s="19">
        <f t="shared" si="40"/>
        <v>0</v>
      </c>
    </row>
    <row r="721" spans="96:98" ht="18.75" hidden="1" customHeight="1">
      <c r="CR721" s="20">
        <f t="shared" si="41"/>
        <v>0</v>
      </c>
      <c r="CS721" s="2">
        <v>45801</v>
      </c>
      <c r="CT721" s="19">
        <f t="shared" si="40"/>
        <v>0</v>
      </c>
    </row>
    <row r="722" spans="96:98" ht="18.75" hidden="1" customHeight="1">
      <c r="CR722" s="20">
        <f t="shared" si="41"/>
        <v>0</v>
      </c>
      <c r="CS722" s="2">
        <v>45808</v>
      </c>
      <c r="CT722" s="19">
        <f t="shared" si="40"/>
        <v>0</v>
      </c>
    </row>
    <row r="723" spans="96:98" ht="18.75" hidden="1" customHeight="1">
      <c r="CR723" s="20">
        <f t="shared" si="41"/>
        <v>0</v>
      </c>
      <c r="CS723" s="2">
        <v>45815</v>
      </c>
      <c r="CT723" s="19">
        <f t="shared" si="40"/>
        <v>0</v>
      </c>
    </row>
    <row r="724" spans="96:98" ht="18.75" hidden="1" customHeight="1">
      <c r="CR724" s="20">
        <f t="shared" si="41"/>
        <v>0</v>
      </c>
      <c r="CS724" s="2">
        <v>45822</v>
      </c>
      <c r="CT724" s="19">
        <f t="shared" si="40"/>
        <v>0</v>
      </c>
    </row>
    <row r="725" spans="96:98" ht="18.75" hidden="1" customHeight="1">
      <c r="CR725" s="20">
        <f t="shared" si="41"/>
        <v>0</v>
      </c>
      <c r="CS725" s="2">
        <v>45829</v>
      </c>
      <c r="CT725" s="19">
        <f t="shared" si="40"/>
        <v>0</v>
      </c>
    </row>
    <row r="726" spans="96:98" ht="18.75" hidden="1" customHeight="1">
      <c r="CR726" s="20">
        <f t="shared" si="41"/>
        <v>0</v>
      </c>
      <c r="CS726" s="2">
        <v>45836</v>
      </c>
      <c r="CT726" s="19">
        <f t="shared" ref="CT726:CT789" si="42">IF(CR726=CS726,2,0)</f>
        <v>0</v>
      </c>
    </row>
    <row r="727" spans="96:98" ht="18.75" hidden="1" customHeight="1">
      <c r="CR727" s="20">
        <f t="shared" ref="CR727:CR790" si="43">CR726</f>
        <v>0</v>
      </c>
      <c r="CS727" s="2">
        <v>45843</v>
      </c>
      <c r="CT727" s="19">
        <f t="shared" si="42"/>
        <v>0</v>
      </c>
    </row>
    <row r="728" spans="96:98" ht="18.75" hidden="1" customHeight="1">
      <c r="CR728" s="20">
        <f t="shared" si="43"/>
        <v>0</v>
      </c>
      <c r="CS728" s="2">
        <v>45850</v>
      </c>
      <c r="CT728" s="19">
        <f t="shared" si="42"/>
        <v>0</v>
      </c>
    </row>
    <row r="729" spans="96:98" ht="18.75" hidden="1" customHeight="1">
      <c r="CR729" s="20">
        <f t="shared" si="43"/>
        <v>0</v>
      </c>
      <c r="CS729" s="2">
        <v>45857</v>
      </c>
      <c r="CT729" s="19">
        <f t="shared" si="42"/>
        <v>0</v>
      </c>
    </row>
    <row r="730" spans="96:98" ht="18.75" hidden="1" customHeight="1">
      <c r="CR730" s="20">
        <f t="shared" si="43"/>
        <v>0</v>
      </c>
      <c r="CS730" s="2">
        <v>45864</v>
      </c>
      <c r="CT730" s="19">
        <f t="shared" si="42"/>
        <v>0</v>
      </c>
    </row>
    <row r="731" spans="96:98" ht="18.75" hidden="1" customHeight="1">
      <c r="CR731" s="20">
        <f t="shared" si="43"/>
        <v>0</v>
      </c>
      <c r="CS731" s="2">
        <v>45871</v>
      </c>
      <c r="CT731" s="19">
        <f t="shared" si="42"/>
        <v>0</v>
      </c>
    </row>
    <row r="732" spans="96:98" ht="18.75" hidden="1" customHeight="1">
      <c r="CR732" s="20">
        <f t="shared" si="43"/>
        <v>0</v>
      </c>
      <c r="CS732" s="2">
        <v>45878</v>
      </c>
      <c r="CT732" s="19">
        <f t="shared" si="42"/>
        <v>0</v>
      </c>
    </row>
    <row r="733" spans="96:98" ht="18.75" hidden="1" customHeight="1">
      <c r="CR733" s="20">
        <f t="shared" si="43"/>
        <v>0</v>
      </c>
      <c r="CS733" s="2">
        <v>45885</v>
      </c>
      <c r="CT733" s="19">
        <f t="shared" si="42"/>
        <v>0</v>
      </c>
    </row>
    <row r="734" spans="96:98" ht="18.75" hidden="1" customHeight="1">
      <c r="CR734" s="20">
        <f t="shared" si="43"/>
        <v>0</v>
      </c>
      <c r="CS734" s="2">
        <v>45892</v>
      </c>
      <c r="CT734" s="19">
        <f t="shared" si="42"/>
        <v>0</v>
      </c>
    </row>
    <row r="735" spans="96:98" ht="18.75" hidden="1" customHeight="1">
      <c r="CR735" s="20">
        <f t="shared" si="43"/>
        <v>0</v>
      </c>
      <c r="CS735" s="2">
        <v>45899</v>
      </c>
      <c r="CT735" s="19">
        <f t="shared" si="42"/>
        <v>0</v>
      </c>
    </row>
    <row r="736" spans="96:98" ht="18.75" hidden="1" customHeight="1">
      <c r="CR736" s="20">
        <f t="shared" si="43"/>
        <v>0</v>
      </c>
      <c r="CS736" s="2">
        <v>45906</v>
      </c>
      <c r="CT736" s="19">
        <f t="shared" si="42"/>
        <v>0</v>
      </c>
    </row>
    <row r="737" spans="96:98" ht="18.75" hidden="1" customHeight="1">
      <c r="CR737" s="20">
        <f t="shared" si="43"/>
        <v>0</v>
      </c>
      <c r="CS737" s="2">
        <v>45913</v>
      </c>
      <c r="CT737" s="19">
        <f t="shared" si="42"/>
        <v>0</v>
      </c>
    </row>
    <row r="738" spans="96:98" ht="18.75" hidden="1" customHeight="1">
      <c r="CR738" s="20">
        <f t="shared" si="43"/>
        <v>0</v>
      </c>
      <c r="CS738" s="2">
        <v>45920</v>
      </c>
      <c r="CT738" s="19">
        <f t="shared" si="42"/>
        <v>0</v>
      </c>
    </row>
    <row r="739" spans="96:98" ht="18.75" hidden="1" customHeight="1">
      <c r="CR739" s="20">
        <f t="shared" si="43"/>
        <v>0</v>
      </c>
      <c r="CS739" s="2">
        <v>45927</v>
      </c>
      <c r="CT739" s="19">
        <f t="shared" si="42"/>
        <v>0</v>
      </c>
    </row>
    <row r="740" spans="96:98" ht="18.75" hidden="1" customHeight="1">
      <c r="CR740" s="20">
        <f t="shared" si="43"/>
        <v>0</v>
      </c>
      <c r="CS740" s="2">
        <v>45934</v>
      </c>
      <c r="CT740" s="19">
        <f t="shared" si="42"/>
        <v>0</v>
      </c>
    </row>
    <row r="741" spans="96:98" ht="18.75" hidden="1" customHeight="1">
      <c r="CR741" s="20">
        <f t="shared" si="43"/>
        <v>0</v>
      </c>
      <c r="CS741" s="2">
        <v>45941</v>
      </c>
      <c r="CT741" s="19">
        <f t="shared" si="42"/>
        <v>0</v>
      </c>
    </row>
    <row r="742" spans="96:98" ht="18.75" hidden="1" customHeight="1">
      <c r="CR742" s="20">
        <f t="shared" si="43"/>
        <v>0</v>
      </c>
      <c r="CS742" s="2">
        <v>45948</v>
      </c>
      <c r="CT742" s="19">
        <f t="shared" si="42"/>
        <v>0</v>
      </c>
    </row>
    <row r="743" spans="96:98" ht="18.75" hidden="1" customHeight="1">
      <c r="CR743" s="20">
        <f t="shared" si="43"/>
        <v>0</v>
      </c>
      <c r="CS743" s="2">
        <v>45955</v>
      </c>
      <c r="CT743" s="19">
        <f t="shared" si="42"/>
        <v>0</v>
      </c>
    </row>
    <row r="744" spans="96:98" ht="18.75" hidden="1" customHeight="1">
      <c r="CR744" s="20">
        <f t="shared" si="43"/>
        <v>0</v>
      </c>
      <c r="CS744" s="2">
        <v>45962</v>
      </c>
      <c r="CT744" s="19">
        <f t="shared" si="42"/>
        <v>0</v>
      </c>
    </row>
    <row r="745" spans="96:98" ht="18.75" hidden="1" customHeight="1">
      <c r="CR745" s="20">
        <f t="shared" si="43"/>
        <v>0</v>
      </c>
      <c r="CS745" s="2">
        <v>45969</v>
      </c>
      <c r="CT745" s="19">
        <f t="shared" si="42"/>
        <v>0</v>
      </c>
    </row>
    <row r="746" spans="96:98" ht="18.75" hidden="1" customHeight="1">
      <c r="CR746" s="20">
        <f t="shared" si="43"/>
        <v>0</v>
      </c>
      <c r="CS746" s="2">
        <v>45976</v>
      </c>
      <c r="CT746" s="19">
        <f t="shared" si="42"/>
        <v>0</v>
      </c>
    </row>
    <row r="747" spans="96:98" ht="18.75" hidden="1" customHeight="1">
      <c r="CR747" s="20">
        <f t="shared" si="43"/>
        <v>0</v>
      </c>
      <c r="CS747" s="2">
        <v>45983</v>
      </c>
      <c r="CT747" s="19">
        <f t="shared" si="42"/>
        <v>0</v>
      </c>
    </row>
    <row r="748" spans="96:98" ht="18.75" hidden="1" customHeight="1">
      <c r="CR748" s="20">
        <f t="shared" si="43"/>
        <v>0</v>
      </c>
      <c r="CS748" s="2">
        <v>45990</v>
      </c>
      <c r="CT748" s="19">
        <f t="shared" si="42"/>
        <v>0</v>
      </c>
    </row>
    <row r="749" spans="96:98" ht="18.75" hidden="1" customHeight="1">
      <c r="CR749" s="20">
        <f t="shared" si="43"/>
        <v>0</v>
      </c>
      <c r="CS749" s="2">
        <v>45997</v>
      </c>
      <c r="CT749" s="19">
        <f t="shared" si="42"/>
        <v>0</v>
      </c>
    </row>
    <row r="750" spans="96:98" ht="18.75" hidden="1" customHeight="1">
      <c r="CR750" s="20">
        <f t="shared" si="43"/>
        <v>0</v>
      </c>
      <c r="CS750" s="2">
        <v>46004</v>
      </c>
      <c r="CT750" s="19">
        <f t="shared" si="42"/>
        <v>0</v>
      </c>
    </row>
    <row r="751" spans="96:98" ht="18.75" hidden="1" customHeight="1">
      <c r="CR751" s="20">
        <f t="shared" si="43"/>
        <v>0</v>
      </c>
      <c r="CS751" s="2">
        <v>46011</v>
      </c>
      <c r="CT751" s="19">
        <f t="shared" si="42"/>
        <v>0</v>
      </c>
    </row>
    <row r="752" spans="96:98" ht="18.75" hidden="1" customHeight="1">
      <c r="CR752" s="20">
        <f t="shared" si="43"/>
        <v>0</v>
      </c>
      <c r="CS752" s="2">
        <v>46018</v>
      </c>
      <c r="CT752" s="19">
        <f t="shared" si="42"/>
        <v>0</v>
      </c>
    </row>
    <row r="753" spans="96:98" ht="18.75" hidden="1" customHeight="1">
      <c r="CR753" s="20">
        <f t="shared" si="43"/>
        <v>0</v>
      </c>
      <c r="CS753" s="2">
        <v>46025</v>
      </c>
      <c r="CT753" s="19">
        <f t="shared" si="42"/>
        <v>0</v>
      </c>
    </row>
    <row r="754" spans="96:98" ht="18.75" hidden="1" customHeight="1">
      <c r="CR754" s="20">
        <f t="shared" si="43"/>
        <v>0</v>
      </c>
      <c r="CS754" s="2">
        <v>43471</v>
      </c>
      <c r="CT754" s="19">
        <f t="shared" si="42"/>
        <v>0</v>
      </c>
    </row>
    <row r="755" spans="96:98" ht="18.75" hidden="1" customHeight="1">
      <c r="CR755" s="20">
        <f t="shared" si="43"/>
        <v>0</v>
      </c>
      <c r="CS755" s="2">
        <v>43478</v>
      </c>
      <c r="CT755" s="19">
        <f t="shared" si="42"/>
        <v>0</v>
      </c>
    </row>
    <row r="756" spans="96:98" ht="18.75" hidden="1" customHeight="1">
      <c r="CR756" s="20">
        <f t="shared" si="43"/>
        <v>0</v>
      </c>
      <c r="CS756" s="2">
        <v>43485</v>
      </c>
      <c r="CT756" s="19">
        <f t="shared" si="42"/>
        <v>0</v>
      </c>
    </row>
    <row r="757" spans="96:98" ht="18.75" hidden="1" customHeight="1">
      <c r="CR757" s="20">
        <f t="shared" si="43"/>
        <v>0</v>
      </c>
      <c r="CS757" s="2">
        <v>43492</v>
      </c>
      <c r="CT757" s="19">
        <f t="shared" si="42"/>
        <v>0</v>
      </c>
    </row>
    <row r="758" spans="96:98" ht="18.75" hidden="1" customHeight="1">
      <c r="CR758" s="20">
        <f t="shared" si="43"/>
        <v>0</v>
      </c>
      <c r="CS758" s="2">
        <v>43499</v>
      </c>
      <c r="CT758" s="19">
        <f t="shared" si="42"/>
        <v>0</v>
      </c>
    </row>
    <row r="759" spans="96:98" ht="18.75" hidden="1" customHeight="1">
      <c r="CR759" s="20">
        <f t="shared" si="43"/>
        <v>0</v>
      </c>
      <c r="CS759" s="2">
        <v>43506</v>
      </c>
      <c r="CT759" s="19">
        <f t="shared" si="42"/>
        <v>0</v>
      </c>
    </row>
    <row r="760" spans="96:98" ht="18.75" hidden="1" customHeight="1">
      <c r="CR760" s="20">
        <f t="shared" si="43"/>
        <v>0</v>
      </c>
      <c r="CS760" s="2">
        <v>43513</v>
      </c>
      <c r="CT760" s="19">
        <f t="shared" si="42"/>
        <v>0</v>
      </c>
    </row>
    <row r="761" spans="96:98" ht="18.75" hidden="1" customHeight="1">
      <c r="CR761" s="20">
        <f t="shared" si="43"/>
        <v>0</v>
      </c>
      <c r="CS761" s="2">
        <v>43520</v>
      </c>
      <c r="CT761" s="19">
        <f t="shared" si="42"/>
        <v>0</v>
      </c>
    </row>
    <row r="762" spans="96:98" ht="18.75" hidden="1" customHeight="1">
      <c r="CR762" s="20">
        <f t="shared" si="43"/>
        <v>0</v>
      </c>
      <c r="CS762" s="2">
        <v>43527</v>
      </c>
      <c r="CT762" s="19">
        <f t="shared" si="42"/>
        <v>0</v>
      </c>
    </row>
    <row r="763" spans="96:98" ht="18.75" hidden="1" customHeight="1">
      <c r="CR763" s="20">
        <f t="shared" si="43"/>
        <v>0</v>
      </c>
      <c r="CS763" s="2">
        <v>43534</v>
      </c>
      <c r="CT763" s="19">
        <f t="shared" si="42"/>
        <v>0</v>
      </c>
    </row>
    <row r="764" spans="96:98" ht="18.75" hidden="1" customHeight="1">
      <c r="CR764" s="20">
        <f t="shared" si="43"/>
        <v>0</v>
      </c>
      <c r="CS764" s="2">
        <v>43541</v>
      </c>
      <c r="CT764" s="19">
        <f t="shared" si="42"/>
        <v>0</v>
      </c>
    </row>
    <row r="765" spans="96:98" ht="18.75" hidden="1" customHeight="1">
      <c r="CR765" s="20">
        <f t="shared" si="43"/>
        <v>0</v>
      </c>
      <c r="CS765" s="2">
        <v>43548</v>
      </c>
      <c r="CT765" s="19">
        <f t="shared" si="42"/>
        <v>0</v>
      </c>
    </row>
    <row r="766" spans="96:98" ht="18.75" hidden="1" customHeight="1">
      <c r="CR766" s="20">
        <f t="shared" si="43"/>
        <v>0</v>
      </c>
      <c r="CS766" s="2">
        <v>43555</v>
      </c>
      <c r="CT766" s="19">
        <f t="shared" si="42"/>
        <v>0</v>
      </c>
    </row>
    <row r="767" spans="96:98" ht="18.75" hidden="1" customHeight="1">
      <c r="CR767" s="20">
        <f t="shared" si="43"/>
        <v>0</v>
      </c>
      <c r="CS767" s="2">
        <v>43562</v>
      </c>
      <c r="CT767" s="19">
        <f t="shared" si="42"/>
        <v>0</v>
      </c>
    </row>
    <row r="768" spans="96:98" ht="18.75" hidden="1" customHeight="1">
      <c r="CR768" s="20">
        <f t="shared" si="43"/>
        <v>0</v>
      </c>
      <c r="CS768" s="2">
        <v>43569</v>
      </c>
      <c r="CT768" s="19">
        <f t="shared" si="42"/>
        <v>0</v>
      </c>
    </row>
    <row r="769" spans="96:98" ht="18.75" hidden="1" customHeight="1">
      <c r="CR769" s="20">
        <f t="shared" si="43"/>
        <v>0</v>
      </c>
      <c r="CS769" s="2">
        <v>43576</v>
      </c>
      <c r="CT769" s="19">
        <f t="shared" si="42"/>
        <v>0</v>
      </c>
    </row>
    <row r="770" spans="96:98" ht="18.75" hidden="1" customHeight="1">
      <c r="CR770" s="20">
        <f t="shared" si="43"/>
        <v>0</v>
      </c>
      <c r="CS770" s="2">
        <v>43583</v>
      </c>
      <c r="CT770" s="19">
        <f t="shared" si="42"/>
        <v>0</v>
      </c>
    </row>
    <row r="771" spans="96:98" ht="18.75" hidden="1" customHeight="1">
      <c r="CR771" s="20">
        <f t="shared" si="43"/>
        <v>0</v>
      </c>
      <c r="CS771" s="2">
        <v>43590</v>
      </c>
      <c r="CT771" s="19">
        <f t="shared" si="42"/>
        <v>0</v>
      </c>
    </row>
    <row r="772" spans="96:98" ht="18.75" hidden="1" customHeight="1">
      <c r="CR772" s="20">
        <f t="shared" si="43"/>
        <v>0</v>
      </c>
      <c r="CS772" s="2">
        <v>43597</v>
      </c>
      <c r="CT772" s="19">
        <f t="shared" si="42"/>
        <v>0</v>
      </c>
    </row>
    <row r="773" spans="96:98" ht="18.75" hidden="1" customHeight="1">
      <c r="CR773" s="20">
        <f t="shared" si="43"/>
        <v>0</v>
      </c>
      <c r="CS773" s="2">
        <v>43604</v>
      </c>
      <c r="CT773" s="19">
        <f t="shared" si="42"/>
        <v>0</v>
      </c>
    </row>
    <row r="774" spans="96:98" ht="18.75" hidden="1" customHeight="1">
      <c r="CR774" s="20">
        <f t="shared" si="43"/>
        <v>0</v>
      </c>
      <c r="CS774" s="2">
        <v>43611</v>
      </c>
      <c r="CT774" s="19">
        <f t="shared" si="42"/>
        <v>0</v>
      </c>
    </row>
    <row r="775" spans="96:98" ht="18.75" hidden="1" customHeight="1">
      <c r="CR775" s="20">
        <f t="shared" si="43"/>
        <v>0</v>
      </c>
      <c r="CS775" s="2">
        <v>43618</v>
      </c>
      <c r="CT775" s="19">
        <f t="shared" si="42"/>
        <v>0</v>
      </c>
    </row>
    <row r="776" spans="96:98" ht="18.75" hidden="1" customHeight="1">
      <c r="CR776" s="20">
        <f t="shared" si="43"/>
        <v>0</v>
      </c>
      <c r="CS776" s="2">
        <v>43625</v>
      </c>
      <c r="CT776" s="19">
        <f t="shared" si="42"/>
        <v>0</v>
      </c>
    </row>
    <row r="777" spans="96:98" ht="18.75" hidden="1" customHeight="1">
      <c r="CR777" s="20">
        <f t="shared" si="43"/>
        <v>0</v>
      </c>
      <c r="CS777" s="2">
        <v>43632</v>
      </c>
      <c r="CT777" s="19">
        <f t="shared" si="42"/>
        <v>0</v>
      </c>
    </row>
    <row r="778" spans="96:98" ht="18.75" hidden="1" customHeight="1">
      <c r="CR778" s="20">
        <f t="shared" si="43"/>
        <v>0</v>
      </c>
      <c r="CS778" s="2">
        <v>43639</v>
      </c>
      <c r="CT778" s="19">
        <f t="shared" si="42"/>
        <v>0</v>
      </c>
    </row>
    <row r="779" spans="96:98" ht="18.75" hidden="1" customHeight="1">
      <c r="CR779" s="20">
        <f t="shared" si="43"/>
        <v>0</v>
      </c>
      <c r="CS779" s="2">
        <v>43646</v>
      </c>
      <c r="CT779" s="19">
        <f t="shared" si="42"/>
        <v>0</v>
      </c>
    </row>
    <row r="780" spans="96:98" ht="18.75" hidden="1" customHeight="1">
      <c r="CR780" s="20">
        <f t="shared" si="43"/>
        <v>0</v>
      </c>
      <c r="CS780" s="2">
        <v>43653</v>
      </c>
      <c r="CT780" s="19">
        <f t="shared" si="42"/>
        <v>0</v>
      </c>
    </row>
    <row r="781" spans="96:98" ht="18.75" hidden="1" customHeight="1">
      <c r="CR781" s="20">
        <f t="shared" si="43"/>
        <v>0</v>
      </c>
      <c r="CS781" s="2">
        <v>43660</v>
      </c>
      <c r="CT781" s="19">
        <f t="shared" si="42"/>
        <v>0</v>
      </c>
    </row>
    <row r="782" spans="96:98" ht="18.75" hidden="1" customHeight="1">
      <c r="CR782" s="20">
        <f t="shared" si="43"/>
        <v>0</v>
      </c>
      <c r="CS782" s="2">
        <v>43667</v>
      </c>
      <c r="CT782" s="19">
        <f t="shared" si="42"/>
        <v>0</v>
      </c>
    </row>
    <row r="783" spans="96:98" ht="18.75" hidden="1" customHeight="1">
      <c r="CR783" s="20">
        <f t="shared" si="43"/>
        <v>0</v>
      </c>
      <c r="CS783" s="2">
        <v>43674</v>
      </c>
      <c r="CT783" s="19">
        <f t="shared" si="42"/>
        <v>0</v>
      </c>
    </row>
    <row r="784" spans="96:98" ht="18.75" hidden="1" customHeight="1">
      <c r="CR784" s="20">
        <f t="shared" si="43"/>
        <v>0</v>
      </c>
      <c r="CS784" s="2">
        <v>43681</v>
      </c>
      <c r="CT784" s="19">
        <f t="shared" si="42"/>
        <v>0</v>
      </c>
    </row>
    <row r="785" spans="96:98" ht="18.75" hidden="1" customHeight="1">
      <c r="CR785" s="20">
        <f t="shared" si="43"/>
        <v>0</v>
      </c>
      <c r="CS785" s="2">
        <v>43688</v>
      </c>
      <c r="CT785" s="19">
        <f t="shared" si="42"/>
        <v>0</v>
      </c>
    </row>
    <row r="786" spans="96:98" ht="18.75" hidden="1" customHeight="1">
      <c r="CR786" s="20">
        <f t="shared" si="43"/>
        <v>0</v>
      </c>
      <c r="CS786" s="2">
        <v>43695</v>
      </c>
      <c r="CT786" s="19">
        <f t="shared" si="42"/>
        <v>0</v>
      </c>
    </row>
    <row r="787" spans="96:98" ht="18.75" hidden="1" customHeight="1">
      <c r="CR787" s="20">
        <f t="shared" si="43"/>
        <v>0</v>
      </c>
      <c r="CS787" s="2">
        <v>43702</v>
      </c>
      <c r="CT787" s="19">
        <f t="shared" si="42"/>
        <v>0</v>
      </c>
    </row>
    <row r="788" spans="96:98" ht="18.75" hidden="1" customHeight="1">
      <c r="CR788" s="20">
        <f t="shared" si="43"/>
        <v>0</v>
      </c>
      <c r="CS788" s="2">
        <v>43709</v>
      </c>
      <c r="CT788" s="19">
        <f t="shared" si="42"/>
        <v>0</v>
      </c>
    </row>
    <row r="789" spans="96:98" ht="18.75" hidden="1" customHeight="1">
      <c r="CR789" s="20">
        <f t="shared" si="43"/>
        <v>0</v>
      </c>
      <c r="CS789" s="2">
        <v>43716</v>
      </c>
      <c r="CT789" s="19">
        <f t="shared" si="42"/>
        <v>0</v>
      </c>
    </row>
    <row r="790" spans="96:98" ht="18.75" hidden="1" customHeight="1">
      <c r="CR790" s="20">
        <f t="shared" si="43"/>
        <v>0</v>
      </c>
      <c r="CS790" s="2">
        <v>43723</v>
      </c>
      <c r="CT790" s="19">
        <f t="shared" ref="CT790:CT853" si="44">IF(CR790=CS790,2,0)</f>
        <v>0</v>
      </c>
    </row>
    <row r="791" spans="96:98" ht="18.75" hidden="1" customHeight="1">
      <c r="CR791" s="20">
        <f t="shared" ref="CR791:CR854" si="45">CR790</f>
        <v>0</v>
      </c>
      <c r="CS791" s="2">
        <v>43730</v>
      </c>
      <c r="CT791" s="19">
        <f t="shared" si="44"/>
        <v>0</v>
      </c>
    </row>
    <row r="792" spans="96:98" ht="18.75" hidden="1" customHeight="1">
      <c r="CR792" s="20">
        <f t="shared" si="45"/>
        <v>0</v>
      </c>
      <c r="CS792" s="2">
        <v>43737</v>
      </c>
      <c r="CT792" s="19">
        <f t="shared" si="44"/>
        <v>0</v>
      </c>
    </row>
    <row r="793" spans="96:98" ht="18.75" hidden="1" customHeight="1">
      <c r="CR793" s="20">
        <f t="shared" si="45"/>
        <v>0</v>
      </c>
      <c r="CS793" s="2">
        <v>43744</v>
      </c>
      <c r="CT793" s="19">
        <f t="shared" si="44"/>
        <v>0</v>
      </c>
    </row>
    <row r="794" spans="96:98" ht="18.75" hidden="1" customHeight="1">
      <c r="CR794" s="20">
        <f t="shared" si="45"/>
        <v>0</v>
      </c>
      <c r="CS794" s="2">
        <v>43751</v>
      </c>
      <c r="CT794" s="19">
        <f t="shared" si="44"/>
        <v>0</v>
      </c>
    </row>
    <row r="795" spans="96:98" ht="18.75" hidden="1" customHeight="1">
      <c r="CR795" s="20">
        <f t="shared" si="45"/>
        <v>0</v>
      </c>
      <c r="CS795" s="2">
        <v>43758</v>
      </c>
      <c r="CT795" s="19">
        <f t="shared" si="44"/>
        <v>0</v>
      </c>
    </row>
    <row r="796" spans="96:98" ht="18.75" hidden="1" customHeight="1">
      <c r="CR796" s="20">
        <f t="shared" si="45"/>
        <v>0</v>
      </c>
      <c r="CS796" s="2">
        <v>43765</v>
      </c>
      <c r="CT796" s="19">
        <f t="shared" si="44"/>
        <v>0</v>
      </c>
    </row>
    <row r="797" spans="96:98" ht="18.75" hidden="1" customHeight="1">
      <c r="CR797" s="20">
        <f t="shared" si="45"/>
        <v>0</v>
      </c>
      <c r="CS797" s="2">
        <v>43772</v>
      </c>
      <c r="CT797" s="19">
        <f t="shared" si="44"/>
        <v>0</v>
      </c>
    </row>
    <row r="798" spans="96:98" ht="18.75" hidden="1" customHeight="1">
      <c r="CR798" s="20">
        <f t="shared" si="45"/>
        <v>0</v>
      </c>
      <c r="CS798" s="2">
        <v>43779</v>
      </c>
      <c r="CT798" s="19">
        <f t="shared" si="44"/>
        <v>0</v>
      </c>
    </row>
    <row r="799" spans="96:98" ht="18.75" hidden="1" customHeight="1">
      <c r="CR799" s="20">
        <f t="shared" si="45"/>
        <v>0</v>
      </c>
      <c r="CS799" s="2">
        <v>43786</v>
      </c>
      <c r="CT799" s="19">
        <f t="shared" si="44"/>
        <v>0</v>
      </c>
    </row>
    <row r="800" spans="96:98" ht="18.75" hidden="1" customHeight="1">
      <c r="CR800" s="20">
        <f t="shared" si="45"/>
        <v>0</v>
      </c>
      <c r="CS800" s="2">
        <v>43793</v>
      </c>
      <c r="CT800" s="19">
        <f t="shared" si="44"/>
        <v>0</v>
      </c>
    </row>
    <row r="801" spans="96:98" ht="18.75" hidden="1" customHeight="1">
      <c r="CR801" s="20">
        <f t="shared" si="45"/>
        <v>0</v>
      </c>
      <c r="CS801" s="2">
        <v>43800</v>
      </c>
      <c r="CT801" s="19">
        <f t="shared" si="44"/>
        <v>0</v>
      </c>
    </row>
    <row r="802" spans="96:98" ht="18.75" hidden="1" customHeight="1">
      <c r="CR802" s="20">
        <f t="shared" si="45"/>
        <v>0</v>
      </c>
      <c r="CS802" s="2">
        <v>43807</v>
      </c>
      <c r="CT802" s="19">
        <f t="shared" si="44"/>
        <v>0</v>
      </c>
    </row>
    <row r="803" spans="96:98" ht="18.75" hidden="1" customHeight="1">
      <c r="CR803" s="20">
        <f t="shared" si="45"/>
        <v>0</v>
      </c>
      <c r="CS803" s="2">
        <v>43814</v>
      </c>
      <c r="CT803" s="19">
        <f t="shared" si="44"/>
        <v>0</v>
      </c>
    </row>
    <row r="804" spans="96:98" ht="18.75" hidden="1" customHeight="1">
      <c r="CR804" s="20">
        <f t="shared" si="45"/>
        <v>0</v>
      </c>
      <c r="CS804" s="2">
        <v>43821</v>
      </c>
      <c r="CT804" s="19">
        <f t="shared" si="44"/>
        <v>0</v>
      </c>
    </row>
    <row r="805" spans="96:98" ht="18.75" hidden="1" customHeight="1">
      <c r="CR805" s="20">
        <f t="shared" si="45"/>
        <v>0</v>
      </c>
      <c r="CS805" s="2">
        <v>43828</v>
      </c>
      <c r="CT805" s="19">
        <f t="shared" si="44"/>
        <v>0</v>
      </c>
    </row>
    <row r="806" spans="96:98" ht="18.75" hidden="1" customHeight="1">
      <c r="CR806" s="20">
        <f t="shared" si="45"/>
        <v>0</v>
      </c>
      <c r="CS806" s="2">
        <v>43835</v>
      </c>
      <c r="CT806" s="19">
        <f t="shared" si="44"/>
        <v>0</v>
      </c>
    </row>
    <row r="807" spans="96:98" ht="18.75" hidden="1" customHeight="1">
      <c r="CR807" s="20">
        <f t="shared" si="45"/>
        <v>0</v>
      </c>
      <c r="CS807" s="2">
        <v>43842</v>
      </c>
      <c r="CT807" s="19">
        <f t="shared" si="44"/>
        <v>0</v>
      </c>
    </row>
    <row r="808" spans="96:98" ht="18.75" hidden="1" customHeight="1">
      <c r="CR808" s="20">
        <f t="shared" si="45"/>
        <v>0</v>
      </c>
      <c r="CS808" s="2">
        <v>43849</v>
      </c>
      <c r="CT808" s="19">
        <f t="shared" si="44"/>
        <v>0</v>
      </c>
    </row>
    <row r="809" spans="96:98" ht="18.75" hidden="1" customHeight="1">
      <c r="CR809" s="20">
        <f t="shared" si="45"/>
        <v>0</v>
      </c>
      <c r="CS809" s="2">
        <v>43856</v>
      </c>
      <c r="CT809" s="19">
        <f t="shared" si="44"/>
        <v>0</v>
      </c>
    </row>
    <row r="810" spans="96:98" ht="18.75" hidden="1" customHeight="1">
      <c r="CR810" s="20">
        <f t="shared" si="45"/>
        <v>0</v>
      </c>
      <c r="CS810" s="2">
        <v>43863</v>
      </c>
      <c r="CT810" s="19">
        <f t="shared" si="44"/>
        <v>0</v>
      </c>
    </row>
    <row r="811" spans="96:98" ht="18.75" hidden="1" customHeight="1">
      <c r="CR811" s="20">
        <f t="shared" si="45"/>
        <v>0</v>
      </c>
      <c r="CS811" s="2">
        <v>43870</v>
      </c>
      <c r="CT811" s="19">
        <f t="shared" si="44"/>
        <v>0</v>
      </c>
    </row>
    <row r="812" spans="96:98" ht="18.75" hidden="1" customHeight="1">
      <c r="CR812" s="20">
        <f t="shared" si="45"/>
        <v>0</v>
      </c>
      <c r="CS812" s="2">
        <v>43877</v>
      </c>
      <c r="CT812" s="19">
        <f t="shared" si="44"/>
        <v>0</v>
      </c>
    </row>
    <row r="813" spans="96:98" ht="18.75" hidden="1" customHeight="1">
      <c r="CR813" s="20">
        <f t="shared" si="45"/>
        <v>0</v>
      </c>
      <c r="CS813" s="2">
        <v>43884</v>
      </c>
      <c r="CT813" s="19">
        <f t="shared" si="44"/>
        <v>0</v>
      </c>
    </row>
    <row r="814" spans="96:98" ht="18.75" hidden="1" customHeight="1">
      <c r="CR814" s="20">
        <f t="shared" si="45"/>
        <v>0</v>
      </c>
      <c r="CS814" s="2">
        <v>43891</v>
      </c>
      <c r="CT814" s="19">
        <f t="shared" si="44"/>
        <v>0</v>
      </c>
    </row>
    <row r="815" spans="96:98" ht="18.75" hidden="1" customHeight="1">
      <c r="CR815" s="20">
        <f t="shared" si="45"/>
        <v>0</v>
      </c>
      <c r="CS815" s="2">
        <v>43898</v>
      </c>
      <c r="CT815" s="19">
        <f t="shared" si="44"/>
        <v>0</v>
      </c>
    </row>
    <row r="816" spans="96:98" ht="18.75" hidden="1" customHeight="1">
      <c r="CR816" s="20">
        <f t="shared" si="45"/>
        <v>0</v>
      </c>
      <c r="CS816" s="2">
        <v>43905</v>
      </c>
      <c r="CT816" s="19">
        <f t="shared" si="44"/>
        <v>0</v>
      </c>
    </row>
    <row r="817" spans="96:98" ht="18.75" hidden="1" customHeight="1">
      <c r="CR817" s="20">
        <f t="shared" si="45"/>
        <v>0</v>
      </c>
      <c r="CS817" s="2">
        <v>43912</v>
      </c>
      <c r="CT817" s="19">
        <f t="shared" si="44"/>
        <v>0</v>
      </c>
    </row>
    <row r="818" spans="96:98" ht="18.75" hidden="1" customHeight="1">
      <c r="CR818" s="20">
        <f t="shared" si="45"/>
        <v>0</v>
      </c>
      <c r="CS818" s="2">
        <v>43919</v>
      </c>
      <c r="CT818" s="19">
        <f t="shared" si="44"/>
        <v>0</v>
      </c>
    </row>
    <row r="819" spans="96:98" ht="18.75" hidden="1" customHeight="1">
      <c r="CR819" s="20">
        <f t="shared" si="45"/>
        <v>0</v>
      </c>
      <c r="CS819" s="2">
        <v>43926</v>
      </c>
      <c r="CT819" s="19">
        <f t="shared" si="44"/>
        <v>0</v>
      </c>
    </row>
    <row r="820" spans="96:98" ht="18.75" hidden="1" customHeight="1">
      <c r="CR820" s="20">
        <f t="shared" si="45"/>
        <v>0</v>
      </c>
      <c r="CS820" s="2">
        <v>43933</v>
      </c>
      <c r="CT820" s="19">
        <f t="shared" si="44"/>
        <v>0</v>
      </c>
    </row>
    <row r="821" spans="96:98" ht="18.75" hidden="1" customHeight="1">
      <c r="CR821" s="20">
        <f t="shared" si="45"/>
        <v>0</v>
      </c>
      <c r="CS821" s="2">
        <v>43940</v>
      </c>
      <c r="CT821" s="19">
        <f t="shared" si="44"/>
        <v>0</v>
      </c>
    </row>
    <row r="822" spans="96:98" ht="18.75" hidden="1" customHeight="1">
      <c r="CR822" s="20">
        <f t="shared" si="45"/>
        <v>0</v>
      </c>
      <c r="CS822" s="2">
        <v>43947</v>
      </c>
      <c r="CT822" s="19">
        <f t="shared" si="44"/>
        <v>0</v>
      </c>
    </row>
    <row r="823" spans="96:98" ht="18.75" hidden="1" customHeight="1">
      <c r="CR823" s="20">
        <f t="shared" si="45"/>
        <v>0</v>
      </c>
      <c r="CS823" s="2">
        <v>43954</v>
      </c>
      <c r="CT823" s="19">
        <f t="shared" si="44"/>
        <v>0</v>
      </c>
    </row>
    <row r="824" spans="96:98" ht="18.75" hidden="1" customHeight="1">
      <c r="CR824" s="20">
        <f t="shared" si="45"/>
        <v>0</v>
      </c>
      <c r="CS824" s="2">
        <v>43961</v>
      </c>
      <c r="CT824" s="19">
        <f t="shared" si="44"/>
        <v>0</v>
      </c>
    </row>
    <row r="825" spans="96:98" ht="18.75" hidden="1" customHeight="1">
      <c r="CR825" s="20">
        <f t="shared" si="45"/>
        <v>0</v>
      </c>
      <c r="CS825" s="2">
        <v>43968</v>
      </c>
      <c r="CT825" s="19">
        <f t="shared" si="44"/>
        <v>0</v>
      </c>
    </row>
    <row r="826" spans="96:98" ht="18.75" hidden="1" customHeight="1">
      <c r="CR826" s="20">
        <f t="shared" si="45"/>
        <v>0</v>
      </c>
      <c r="CS826" s="2">
        <v>43975</v>
      </c>
      <c r="CT826" s="19">
        <f t="shared" si="44"/>
        <v>0</v>
      </c>
    </row>
    <row r="827" spans="96:98" ht="18.75" hidden="1" customHeight="1">
      <c r="CR827" s="20">
        <f t="shared" si="45"/>
        <v>0</v>
      </c>
      <c r="CS827" s="2">
        <v>43982</v>
      </c>
      <c r="CT827" s="19">
        <f t="shared" si="44"/>
        <v>0</v>
      </c>
    </row>
    <row r="828" spans="96:98" ht="18.75" hidden="1" customHeight="1">
      <c r="CR828" s="20">
        <f t="shared" si="45"/>
        <v>0</v>
      </c>
      <c r="CS828" s="2">
        <v>43989</v>
      </c>
      <c r="CT828" s="19">
        <f t="shared" si="44"/>
        <v>0</v>
      </c>
    </row>
    <row r="829" spans="96:98" ht="18.75" hidden="1" customHeight="1">
      <c r="CR829" s="20">
        <f t="shared" si="45"/>
        <v>0</v>
      </c>
      <c r="CS829" s="2">
        <v>43996</v>
      </c>
      <c r="CT829" s="19">
        <f t="shared" si="44"/>
        <v>0</v>
      </c>
    </row>
    <row r="830" spans="96:98" ht="18.75" hidden="1" customHeight="1">
      <c r="CR830" s="20">
        <f t="shared" si="45"/>
        <v>0</v>
      </c>
      <c r="CS830" s="2">
        <v>44003</v>
      </c>
      <c r="CT830" s="19">
        <f t="shared" si="44"/>
        <v>0</v>
      </c>
    </row>
    <row r="831" spans="96:98" ht="18.75" hidden="1" customHeight="1">
      <c r="CR831" s="20">
        <f t="shared" si="45"/>
        <v>0</v>
      </c>
      <c r="CS831" s="2">
        <v>44010</v>
      </c>
      <c r="CT831" s="19">
        <f t="shared" si="44"/>
        <v>0</v>
      </c>
    </row>
    <row r="832" spans="96:98" ht="18.75" hidden="1" customHeight="1">
      <c r="CR832" s="20">
        <f t="shared" si="45"/>
        <v>0</v>
      </c>
      <c r="CS832" s="2">
        <v>44017</v>
      </c>
      <c r="CT832" s="19">
        <f t="shared" si="44"/>
        <v>0</v>
      </c>
    </row>
    <row r="833" spans="96:98" ht="18.75" hidden="1" customHeight="1">
      <c r="CR833" s="20">
        <f t="shared" si="45"/>
        <v>0</v>
      </c>
      <c r="CS833" s="2">
        <v>44024</v>
      </c>
      <c r="CT833" s="19">
        <f t="shared" si="44"/>
        <v>0</v>
      </c>
    </row>
    <row r="834" spans="96:98" ht="18.75" hidden="1" customHeight="1">
      <c r="CR834" s="20">
        <f t="shared" si="45"/>
        <v>0</v>
      </c>
      <c r="CS834" s="2">
        <v>44031</v>
      </c>
      <c r="CT834" s="19">
        <f t="shared" si="44"/>
        <v>0</v>
      </c>
    </row>
    <row r="835" spans="96:98" ht="18.75" hidden="1" customHeight="1">
      <c r="CR835" s="20">
        <f t="shared" si="45"/>
        <v>0</v>
      </c>
      <c r="CS835" s="2">
        <v>44038</v>
      </c>
      <c r="CT835" s="19">
        <f t="shared" si="44"/>
        <v>0</v>
      </c>
    </row>
    <row r="836" spans="96:98" ht="18.75" hidden="1" customHeight="1">
      <c r="CR836" s="20">
        <f t="shared" si="45"/>
        <v>0</v>
      </c>
      <c r="CS836" s="2">
        <v>44045</v>
      </c>
      <c r="CT836" s="19">
        <f t="shared" si="44"/>
        <v>0</v>
      </c>
    </row>
    <row r="837" spans="96:98" ht="18.75" hidden="1" customHeight="1">
      <c r="CR837" s="20">
        <f t="shared" si="45"/>
        <v>0</v>
      </c>
      <c r="CS837" s="2">
        <v>44052</v>
      </c>
      <c r="CT837" s="19">
        <f t="shared" si="44"/>
        <v>0</v>
      </c>
    </row>
    <row r="838" spans="96:98" ht="18.75" hidden="1" customHeight="1">
      <c r="CR838" s="20">
        <f t="shared" si="45"/>
        <v>0</v>
      </c>
      <c r="CS838" s="2">
        <v>44059</v>
      </c>
      <c r="CT838" s="19">
        <f t="shared" si="44"/>
        <v>0</v>
      </c>
    </row>
    <row r="839" spans="96:98" ht="18.75" hidden="1" customHeight="1">
      <c r="CR839" s="20">
        <f t="shared" si="45"/>
        <v>0</v>
      </c>
      <c r="CS839" s="2">
        <v>44066</v>
      </c>
      <c r="CT839" s="19">
        <f t="shared" si="44"/>
        <v>0</v>
      </c>
    </row>
    <row r="840" spans="96:98" ht="18.75" hidden="1" customHeight="1">
      <c r="CR840" s="20">
        <f t="shared" si="45"/>
        <v>0</v>
      </c>
      <c r="CS840" s="2">
        <v>44073</v>
      </c>
      <c r="CT840" s="19">
        <f t="shared" si="44"/>
        <v>0</v>
      </c>
    </row>
    <row r="841" spans="96:98" ht="18.75" hidden="1" customHeight="1">
      <c r="CR841" s="20">
        <f t="shared" si="45"/>
        <v>0</v>
      </c>
      <c r="CS841" s="2">
        <v>44080</v>
      </c>
      <c r="CT841" s="19">
        <f t="shared" si="44"/>
        <v>0</v>
      </c>
    </row>
    <row r="842" spans="96:98" ht="18.75" hidden="1" customHeight="1">
      <c r="CR842" s="20">
        <f t="shared" si="45"/>
        <v>0</v>
      </c>
      <c r="CS842" s="2">
        <v>44087</v>
      </c>
      <c r="CT842" s="19">
        <f t="shared" si="44"/>
        <v>0</v>
      </c>
    </row>
    <row r="843" spans="96:98" ht="18.75" hidden="1" customHeight="1">
      <c r="CR843" s="20">
        <f t="shared" si="45"/>
        <v>0</v>
      </c>
      <c r="CS843" s="2">
        <v>44094</v>
      </c>
      <c r="CT843" s="19">
        <f t="shared" si="44"/>
        <v>0</v>
      </c>
    </row>
    <row r="844" spans="96:98" ht="18.75" hidden="1" customHeight="1">
      <c r="CR844" s="20">
        <f t="shared" si="45"/>
        <v>0</v>
      </c>
      <c r="CS844" s="2">
        <v>44101</v>
      </c>
      <c r="CT844" s="19">
        <f t="shared" si="44"/>
        <v>0</v>
      </c>
    </row>
    <row r="845" spans="96:98" ht="18.75" hidden="1" customHeight="1">
      <c r="CR845" s="20">
        <f t="shared" si="45"/>
        <v>0</v>
      </c>
      <c r="CS845" s="2">
        <v>44108</v>
      </c>
      <c r="CT845" s="19">
        <f t="shared" si="44"/>
        <v>0</v>
      </c>
    </row>
    <row r="846" spans="96:98" ht="18.75" hidden="1" customHeight="1">
      <c r="CR846" s="20">
        <f t="shared" si="45"/>
        <v>0</v>
      </c>
      <c r="CS846" s="2">
        <v>44115</v>
      </c>
      <c r="CT846" s="19">
        <f t="shared" si="44"/>
        <v>0</v>
      </c>
    </row>
    <row r="847" spans="96:98" ht="18.75" hidden="1" customHeight="1">
      <c r="CR847" s="20">
        <f t="shared" si="45"/>
        <v>0</v>
      </c>
      <c r="CS847" s="2">
        <v>44122</v>
      </c>
      <c r="CT847" s="19">
        <f t="shared" si="44"/>
        <v>0</v>
      </c>
    </row>
    <row r="848" spans="96:98" ht="18.75" hidden="1" customHeight="1">
      <c r="CR848" s="20">
        <f t="shared" si="45"/>
        <v>0</v>
      </c>
      <c r="CS848" s="2">
        <v>44129</v>
      </c>
      <c r="CT848" s="19">
        <f t="shared" si="44"/>
        <v>0</v>
      </c>
    </row>
    <row r="849" spans="96:98" ht="18.75" hidden="1" customHeight="1">
      <c r="CR849" s="20">
        <f t="shared" si="45"/>
        <v>0</v>
      </c>
      <c r="CS849" s="2">
        <v>44136</v>
      </c>
      <c r="CT849" s="19">
        <f t="shared" si="44"/>
        <v>0</v>
      </c>
    </row>
    <row r="850" spans="96:98" ht="18.75" hidden="1" customHeight="1">
      <c r="CR850" s="20">
        <f t="shared" si="45"/>
        <v>0</v>
      </c>
      <c r="CS850" s="2">
        <v>44143</v>
      </c>
      <c r="CT850" s="19">
        <f t="shared" si="44"/>
        <v>0</v>
      </c>
    </row>
    <row r="851" spans="96:98" ht="18.75" hidden="1" customHeight="1">
      <c r="CR851" s="20">
        <f t="shared" si="45"/>
        <v>0</v>
      </c>
      <c r="CS851" s="2">
        <v>44150</v>
      </c>
      <c r="CT851" s="19">
        <f t="shared" si="44"/>
        <v>0</v>
      </c>
    </row>
    <row r="852" spans="96:98" ht="18.75" hidden="1" customHeight="1">
      <c r="CR852" s="20">
        <f t="shared" si="45"/>
        <v>0</v>
      </c>
      <c r="CS852" s="2">
        <v>44157</v>
      </c>
      <c r="CT852" s="19">
        <f t="shared" si="44"/>
        <v>0</v>
      </c>
    </row>
    <row r="853" spans="96:98" ht="18.75" hidden="1" customHeight="1">
      <c r="CR853" s="20">
        <f t="shared" si="45"/>
        <v>0</v>
      </c>
      <c r="CS853" s="2">
        <v>44164</v>
      </c>
      <c r="CT853" s="19">
        <f t="shared" si="44"/>
        <v>0</v>
      </c>
    </row>
    <row r="854" spans="96:98" ht="18.75" hidden="1" customHeight="1">
      <c r="CR854" s="20">
        <f t="shared" si="45"/>
        <v>0</v>
      </c>
      <c r="CS854" s="2">
        <v>44171</v>
      </c>
      <c r="CT854" s="19">
        <f t="shared" ref="CT854:CT917" si="46">IF(CR854=CS854,2,0)</f>
        <v>0</v>
      </c>
    </row>
    <row r="855" spans="96:98" ht="18.75" hidden="1" customHeight="1">
      <c r="CR855" s="20">
        <f t="shared" ref="CR855:CR918" si="47">CR854</f>
        <v>0</v>
      </c>
      <c r="CS855" s="2">
        <v>44178</v>
      </c>
      <c r="CT855" s="19">
        <f t="shared" si="46"/>
        <v>0</v>
      </c>
    </row>
    <row r="856" spans="96:98" ht="18.75" hidden="1" customHeight="1">
      <c r="CR856" s="20">
        <f t="shared" si="47"/>
        <v>0</v>
      </c>
      <c r="CS856" s="2">
        <v>44185</v>
      </c>
      <c r="CT856" s="19">
        <f t="shared" si="46"/>
        <v>0</v>
      </c>
    </row>
    <row r="857" spans="96:98" ht="18.75" hidden="1" customHeight="1">
      <c r="CR857" s="20">
        <f t="shared" si="47"/>
        <v>0</v>
      </c>
      <c r="CS857" s="2">
        <v>44192</v>
      </c>
      <c r="CT857" s="19">
        <f t="shared" si="46"/>
        <v>0</v>
      </c>
    </row>
    <row r="858" spans="96:98" ht="18.75" hidden="1" customHeight="1">
      <c r="CR858" s="20">
        <f t="shared" si="47"/>
        <v>0</v>
      </c>
      <c r="CS858" s="2">
        <v>44199</v>
      </c>
      <c r="CT858" s="19">
        <f t="shared" si="46"/>
        <v>0</v>
      </c>
    </row>
    <row r="859" spans="96:98" ht="18.75" hidden="1" customHeight="1">
      <c r="CR859" s="20">
        <f t="shared" si="47"/>
        <v>0</v>
      </c>
      <c r="CS859" s="2">
        <v>44206</v>
      </c>
      <c r="CT859" s="19">
        <f t="shared" si="46"/>
        <v>0</v>
      </c>
    </row>
    <row r="860" spans="96:98" ht="18.75" hidden="1" customHeight="1">
      <c r="CR860" s="20">
        <f t="shared" si="47"/>
        <v>0</v>
      </c>
      <c r="CS860" s="2">
        <v>44213</v>
      </c>
      <c r="CT860" s="19">
        <f t="shared" si="46"/>
        <v>0</v>
      </c>
    </row>
    <row r="861" spans="96:98" ht="18.75" hidden="1" customHeight="1">
      <c r="CR861" s="20">
        <f t="shared" si="47"/>
        <v>0</v>
      </c>
      <c r="CS861" s="2">
        <v>44220</v>
      </c>
      <c r="CT861" s="19">
        <f t="shared" si="46"/>
        <v>0</v>
      </c>
    </row>
    <row r="862" spans="96:98" ht="18.75" hidden="1" customHeight="1">
      <c r="CR862" s="20">
        <f t="shared" si="47"/>
        <v>0</v>
      </c>
      <c r="CS862" s="2">
        <v>44227</v>
      </c>
      <c r="CT862" s="19">
        <f t="shared" si="46"/>
        <v>0</v>
      </c>
    </row>
    <row r="863" spans="96:98" ht="18.75" hidden="1" customHeight="1">
      <c r="CR863" s="20">
        <f t="shared" si="47"/>
        <v>0</v>
      </c>
      <c r="CS863" s="2">
        <v>44234</v>
      </c>
      <c r="CT863" s="19">
        <f t="shared" si="46"/>
        <v>0</v>
      </c>
    </row>
    <row r="864" spans="96:98" ht="18.75" hidden="1" customHeight="1">
      <c r="CR864" s="20">
        <f t="shared" si="47"/>
        <v>0</v>
      </c>
      <c r="CS864" s="2">
        <v>44241</v>
      </c>
      <c r="CT864" s="19">
        <f t="shared" si="46"/>
        <v>0</v>
      </c>
    </row>
    <row r="865" spans="96:98" ht="18.75" hidden="1" customHeight="1">
      <c r="CR865" s="20">
        <f t="shared" si="47"/>
        <v>0</v>
      </c>
      <c r="CS865" s="2">
        <v>44248</v>
      </c>
      <c r="CT865" s="19">
        <f t="shared" si="46"/>
        <v>0</v>
      </c>
    </row>
    <row r="866" spans="96:98" ht="18.75" hidden="1" customHeight="1">
      <c r="CR866" s="20">
        <f t="shared" si="47"/>
        <v>0</v>
      </c>
      <c r="CS866" s="2">
        <v>44255</v>
      </c>
      <c r="CT866" s="19">
        <f t="shared" si="46"/>
        <v>0</v>
      </c>
    </row>
    <row r="867" spans="96:98" ht="18.75" hidden="1" customHeight="1">
      <c r="CR867" s="20">
        <f t="shared" si="47"/>
        <v>0</v>
      </c>
      <c r="CS867" s="2">
        <v>44262</v>
      </c>
      <c r="CT867" s="19">
        <f t="shared" si="46"/>
        <v>0</v>
      </c>
    </row>
    <row r="868" spans="96:98" ht="18.75" hidden="1" customHeight="1">
      <c r="CR868" s="20">
        <f t="shared" si="47"/>
        <v>0</v>
      </c>
      <c r="CS868" s="2">
        <v>44269</v>
      </c>
      <c r="CT868" s="19">
        <f t="shared" si="46"/>
        <v>0</v>
      </c>
    </row>
    <row r="869" spans="96:98" ht="18.75" hidden="1" customHeight="1">
      <c r="CR869" s="20">
        <f t="shared" si="47"/>
        <v>0</v>
      </c>
      <c r="CS869" s="2">
        <v>44276</v>
      </c>
      <c r="CT869" s="19">
        <f t="shared" si="46"/>
        <v>0</v>
      </c>
    </row>
    <row r="870" spans="96:98" ht="18.75" hidden="1" customHeight="1">
      <c r="CR870" s="20">
        <f t="shared" si="47"/>
        <v>0</v>
      </c>
      <c r="CS870" s="2">
        <v>44283</v>
      </c>
      <c r="CT870" s="19">
        <f t="shared" si="46"/>
        <v>0</v>
      </c>
    </row>
    <row r="871" spans="96:98" ht="18.75" hidden="1" customHeight="1">
      <c r="CR871" s="20">
        <f t="shared" si="47"/>
        <v>0</v>
      </c>
      <c r="CS871" s="2">
        <v>44290</v>
      </c>
      <c r="CT871" s="19">
        <f t="shared" si="46"/>
        <v>0</v>
      </c>
    </row>
    <row r="872" spans="96:98" ht="18.75" hidden="1" customHeight="1">
      <c r="CR872" s="20">
        <f t="shared" si="47"/>
        <v>0</v>
      </c>
      <c r="CS872" s="2">
        <v>44297</v>
      </c>
      <c r="CT872" s="19">
        <f t="shared" si="46"/>
        <v>0</v>
      </c>
    </row>
    <row r="873" spans="96:98" ht="18.75" hidden="1" customHeight="1">
      <c r="CR873" s="20">
        <f t="shared" si="47"/>
        <v>0</v>
      </c>
      <c r="CS873" s="2">
        <v>44304</v>
      </c>
      <c r="CT873" s="19">
        <f t="shared" si="46"/>
        <v>0</v>
      </c>
    </row>
    <row r="874" spans="96:98" ht="18.75" hidden="1" customHeight="1">
      <c r="CR874" s="20">
        <f t="shared" si="47"/>
        <v>0</v>
      </c>
      <c r="CS874" s="2">
        <v>44311</v>
      </c>
      <c r="CT874" s="19">
        <f t="shared" si="46"/>
        <v>0</v>
      </c>
    </row>
    <row r="875" spans="96:98" ht="18.75" hidden="1" customHeight="1">
      <c r="CR875" s="20">
        <f t="shared" si="47"/>
        <v>0</v>
      </c>
      <c r="CS875" s="2">
        <v>44318</v>
      </c>
      <c r="CT875" s="19">
        <f t="shared" si="46"/>
        <v>0</v>
      </c>
    </row>
    <row r="876" spans="96:98" ht="18.75" hidden="1" customHeight="1">
      <c r="CR876" s="20">
        <f t="shared" si="47"/>
        <v>0</v>
      </c>
      <c r="CS876" s="2">
        <v>44325</v>
      </c>
      <c r="CT876" s="19">
        <f t="shared" si="46"/>
        <v>0</v>
      </c>
    </row>
    <row r="877" spans="96:98" ht="18.75" hidden="1" customHeight="1">
      <c r="CR877" s="20">
        <f t="shared" si="47"/>
        <v>0</v>
      </c>
      <c r="CS877" s="2">
        <v>44332</v>
      </c>
      <c r="CT877" s="19">
        <f t="shared" si="46"/>
        <v>0</v>
      </c>
    </row>
    <row r="878" spans="96:98" ht="18.75" hidden="1" customHeight="1">
      <c r="CR878" s="20">
        <f t="shared" si="47"/>
        <v>0</v>
      </c>
      <c r="CS878" s="2">
        <v>44339</v>
      </c>
      <c r="CT878" s="19">
        <f t="shared" si="46"/>
        <v>0</v>
      </c>
    </row>
    <row r="879" spans="96:98" ht="18.75" hidden="1" customHeight="1">
      <c r="CR879" s="20">
        <f t="shared" si="47"/>
        <v>0</v>
      </c>
      <c r="CS879" s="2">
        <v>44346</v>
      </c>
      <c r="CT879" s="19">
        <f t="shared" si="46"/>
        <v>0</v>
      </c>
    </row>
    <row r="880" spans="96:98" ht="18.75" hidden="1" customHeight="1">
      <c r="CR880" s="20">
        <f t="shared" si="47"/>
        <v>0</v>
      </c>
      <c r="CS880" s="2">
        <v>44353</v>
      </c>
      <c r="CT880" s="19">
        <f t="shared" si="46"/>
        <v>0</v>
      </c>
    </row>
    <row r="881" spans="96:98" ht="18.75" hidden="1" customHeight="1">
      <c r="CR881" s="20">
        <f t="shared" si="47"/>
        <v>0</v>
      </c>
      <c r="CS881" s="2">
        <v>44360</v>
      </c>
      <c r="CT881" s="19">
        <f t="shared" si="46"/>
        <v>0</v>
      </c>
    </row>
    <row r="882" spans="96:98" ht="18.75" hidden="1" customHeight="1">
      <c r="CR882" s="20">
        <f t="shared" si="47"/>
        <v>0</v>
      </c>
      <c r="CS882" s="2">
        <v>44367</v>
      </c>
      <c r="CT882" s="19">
        <f t="shared" si="46"/>
        <v>0</v>
      </c>
    </row>
    <row r="883" spans="96:98" ht="18.75" hidden="1" customHeight="1">
      <c r="CR883" s="20">
        <f t="shared" si="47"/>
        <v>0</v>
      </c>
      <c r="CS883" s="2">
        <v>44374</v>
      </c>
      <c r="CT883" s="19">
        <f t="shared" si="46"/>
        <v>0</v>
      </c>
    </row>
    <row r="884" spans="96:98" ht="18.75" hidden="1" customHeight="1">
      <c r="CR884" s="20">
        <f t="shared" si="47"/>
        <v>0</v>
      </c>
      <c r="CS884" s="2">
        <v>44381</v>
      </c>
      <c r="CT884" s="19">
        <f t="shared" si="46"/>
        <v>0</v>
      </c>
    </row>
    <row r="885" spans="96:98" ht="18.75" hidden="1" customHeight="1">
      <c r="CR885" s="20">
        <f t="shared" si="47"/>
        <v>0</v>
      </c>
      <c r="CS885" s="2">
        <v>44388</v>
      </c>
      <c r="CT885" s="19">
        <f t="shared" si="46"/>
        <v>0</v>
      </c>
    </row>
    <row r="886" spans="96:98" ht="18.75" hidden="1" customHeight="1">
      <c r="CR886" s="20">
        <f t="shared" si="47"/>
        <v>0</v>
      </c>
      <c r="CS886" s="2">
        <v>44395</v>
      </c>
      <c r="CT886" s="19">
        <f t="shared" si="46"/>
        <v>0</v>
      </c>
    </row>
    <row r="887" spans="96:98" ht="18.75" hidden="1" customHeight="1">
      <c r="CR887" s="20">
        <f t="shared" si="47"/>
        <v>0</v>
      </c>
      <c r="CS887" s="2">
        <v>44402</v>
      </c>
      <c r="CT887" s="19">
        <f t="shared" si="46"/>
        <v>0</v>
      </c>
    </row>
    <row r="888" spans="96:98" ht="18.75" hidden="1" customHeight="1">
      <c r="CR888" s="20">
        <f t="shared" si="47"/>
        <v>0</v>
      </c>
      <c r="CS888" s="2">
        <v>44409</v>
      </c>
      <c r="CT888" s="19">
        <f t="shared" si="46"/>
        <v>0</v>
      </c>
    </row>
    <row r="889" spans="96:98" ht="18.75" hidden="1" customHeight="1">
      <c r="CR889" s="20">
        <f t="shared" si="47"/>
        <v>0</v>
      </c>
      <c r="CS889" s="2">
        <v>44416</v>
      </c>
      <c r="CT889" s="19">
        <f t="shared" si="46"/>
        <v>0</v>
      </c>
    </row>
    <row r="890" spans="96:98" ht="18.75" hidden="1" customHeight="1">
      <c r="CR890" s="20">
        <f t="shared" si="47"/>
        <v>0</v>
      </c>
      <c r="CS890" s="2">
        <v>44423</v>
      </c>
      <c r="CT890" s="19">
        <f t="shared" si="46"/>
        <v>0</v>
      </c>
    </row>
    <row r="891" spans="96:98" ht="18.75" hidden="1" customHeight="1">
      <c r="CR891" s="20">
        <f t="shared" si="47"/>
        <v>0</v>
      </c>
      <c r="CS891" s="2">
        <v>44430</v>
      </c>
      <c r="CT891" s="19">
        <f t="shared" si="46"/>
        <v>0</v>
      </c>
    </row>
    <row r="892" spans="96:98" ht="18.75" hidden="1" customHeight="1">
      <c r="CR892" s="20">
        <f t="shared" si="47"/>
        <v>0</v>
      </c>
      <c r="CS892" s="2">
        <v>44437</v>
      </c>
      <c r="CT892" s="19">
        <f t="shared" si="46"/>
        <v>0</v>
      </c>
    </row>
    <row r="893" spans="96:98" ht="18.75" hidden="1" customHeight="1">
      <c r="CR893" s="20">
        <f t="shared" si="47"/>
        <v>0</v>
      </c>
      <c r="CS893" s="2">
        <v>44444</v>
      </c>
      <c r="CT893" s="19">
        <f t="shared" si="46"/>
        <v>0</v>
      </c>
    </row>
    <row r="894" spans="96:98" ht="18.75" hidden="1" customHeight="1">
      <c r="CR894" s="20">
        <f t="shared" si="47"/>
        <v>0</v>
      </c>
      <c r="CS894" s="2">
        <v>44451</v>
      </c>
      <c r="CT894" s="19">
        <f t="shared" si="46"/>
        <v>0</v>
      </c>
    </row>
    <row r="895" spans="96:98" ht="18.75" hidden="1" customHeight="1">
      <c r="CR895" s="20">
        <f t="shared" si="47"/>
        <v>0</v>
      </c>
      <c r="CS895" s="2">
        <v>44458</v>
      </c>
      <c r="CT895" s="19">
        <f t="shared" si="46"/>
        <v>0</v>
      </c>
    </row>
    <row r="896" spans="96:98" ht="18.75" hidden="1" customHeight="1">
      <c r="CR896" s="20">
        <f t="shared" si="47"/>
        <v>0</v>
      </c>
      <c r="CS896" s="2">
        <v>44465</v>
      </c>
      <c r="CT896" s="19">
        <f t="shared" si="46"/>
        <v>0</v>
      </c>
    </row>
    <row r="897" spans="96:98" ht="18.75" hidden="1" customHeight="1">
      <c r="CR897" s="20">
        <f t="shared" si="47"/>
        <v>0</v>
      </c>
      <c r="CS897" s="2">
        <v>44472</v>
      </c>
      <c r="CT897" s="19">
        <f t="shared" si="46"/>
        <v>0</v>
      </c>
    </row>
    <row r="898" spans="96:98" ht="18.75" hidden="1" customHeight="1">
      <c r="CR898" s="20">
        <f t="shared" si="47"/>
        <v>0</v>
      </c>
      <c r="CS898" s="2">
        <v>44479</v>
      </c>
      <c r="CT898" s="19">
        <f t="shared" si="46"/>
        <v>0</v>
      </c>
    </row>
    <row r="899" spans="96:98" ht="18.75" hidden="1" customHeight="1">
      <c r="CR899" s="20">
        <f t="shared" si="47"/>
        <v>0</v>
      </c>
      <c r="CS899" s="2">
        <v>44486</v>
      </c>
      <c r="CT899" s="19">
        <f t="shared" si="46"/>
        <v>0</v>
      </c>
    </row>
    <row r="900" spans="96:98" ht="18.75" hidden="1" customHeight="1">
      <c r="CR900" s="20">
        <f t="shared" si="47"/>
        <v>0</v>
      </c>
      <c r="CS900" s="2">
        <v>44493</v>
      </c>
      <c r="CT900" s="19">
        <f t="shared" si="46"/>
        <v>0</v>
      </c>
    </row>
    <row r="901" spans="96:98" ht="18.75" hidden="1" customHeight="1">
      <c r="CR901" s="20">
        <f t="shared" si="47"/>
        <v>0</v>
      </c>
      <c r="CS901" s="2">
        <v>44500</v>
      </c>
      <c r="CT901" s="19">
        <f t="shared" si="46"/>
        <v>0</v>
      </c>
    </row>
    <row r="902" spans="96:98" ht="18.75" hidden="1" customHeight="1">
      <c r="CR902" s="20">
        <f t="shared" si="47"/>
        <v>0</v>
      </c>
      <c r="CS902" s="2">
        <v>44507</v>
      </c>
      <c r="CT902" s="19">
        <f t="shared" si="46"/>
        <v>0</v>
      </c>
    </row>
    <row r="903" spans="96:98" ht="18.75" hidden="1" customHeight="1">
      <c r="CR903" s="20">
        <f t="shared" si="47"/>
        <v>0</v>
      </c>
      <c r="CS903" s="2">
        <v>44514</v>
      </c>
      <c r="CT903" s="19">
        <f t="shared" si="46"/>
        <v>0</v>
      </c>
    </row>
    <row r="904" spans="96:98" ht="18.75" hidden="1" customHeight="1">
      <c r="CR904" s="20">
        <f t="shared" si="47"/>
        <v>0</v>
      </c>
      <c r="CS904" s="2">
        <v>44521</v>
      </c>
      <c r="CT904" s="19">
        <f t="shared" si="46"/>
        <v>0</v>
      </c>
    </row>
    <row r="905" spans="96:98" ht="18.75" hidden="1" customHeight="1">
      <c r="CR905" s="20">
        <f t="shared" si="47"/>
        <v>0</v>
      </c>
      <c r="CS905" s="2">
        <v>44528</v>
      </c>
      <c r="CT905" s="19">
        <f t="shared" si="46"/>
        <v>0</v>
      </c>
    </row>
    <row r="906" spans="96:98" ht="18.75" hidden="1" customHeight="1">
      <c r="CR906" s="20">
        <f t="shared" si="47"/>
        <v>0</v>
      </c>
      <c r="CS906" s="2">
        <v>44535</v>
      </c>
      <c r="CT906" s="19">
        <f t="shared" si="46"/>
        <v>0</v>
      </c>
    </row>
    <row r="907" spans="96:98" ht="18.75" hidden="1" customHeight="1">
      <c r="CR907" s="20">
        <f t="shared" si="47"/>
        <v>0</v>
      </c>
      <c r="CS907" s="2">
        <v>44542</v>
      </c>
      <c r="CT907" s="19">
        <f t="shared" si="46"/>
        <v>0</v>
      </c>
    </row>
    <row r="908" spans="96:98" ht="18.75" hidden="1" customHeight="1">
      <c r="CR908" s="20">
        <f t="shared" si="47"/>
        <v>0</v>
      </c>
      <c r="CS908" s="2">
        <v>44549</v>
      </c>
      <c r="CT908" s="19">
        <f t="shared" si="46"/>
        <v>0</v>
      </c>
    </row>
    <row r="909" spans="96:98" ht="18.75" hidden="1" customHeight="1">
      <c r="CR909" s="20">
        <f t="shared" si="47"/>
        <v>0</v>
      </c>
      <c r="CS909" s="2">
        <v>44556</v>
      </c>
      <c r="CT909" s="19">
        <f t="shared" si="46"/>
        <v>0</v>
      </c>
    </row>
    <row r="910" spans="96:98" ht="18.75" hidden="1" customHeight="1">
      <c r="CR910" s="20">
        <f t="shared" si="47"/>
        <v>0</v>
      </c>
      <c r="CS910" s="2">
        <v>44563</v>
      </c>
      <c r="CT910" s="19">
        <f t="shared" si="46"/>
        <v>0</v>
      </c>
    </row>
    <row r="911" spans="96:98" ht="18.75" hidden="1" customHeight="1">
      <c r="CR911" s="20">
        <f t="shared" si="47"/>
        <v>0</v>
      </c>
      <c r="CS911" s="2">
        <v>44570</v>
      </c>
      <c r="CT911" s="19">
        <f t="shared" si="46"/>
        <v>0</v>
      </c>
    </row>
    <row r="912" spans="96:98" ht="18.75" hidden="1" customHeight="1">
      <c r="CR912" s="20">
        <f t="shared" si="47"/>
        <v>0</v>
      </c>
      <c r="CS912" s="2">
        <v>44577</v>
      </c>
      <c r="CT912" s="19">
        <f t="shared" si="46"/>
        <v>0</v>
      </c>
    </row>
    <row r="913" spans="96:98" ht="18.75" hidden="1" customHeight="1">
      <c r="CR913" s="20">
        <f t="shared" si="47"/>
        <v>0</v>
      </c>
      <c r="CS913" s="2">
        <v>44584</v>
      </c>
      <c r="CT913" s="19">
        <f t="shared" si="46"/>
        <v>0</v>
      </c>
    </row>
    <row r="914" spans="96:98" ht="18.75" hidden="1" customHeight="1">
      <c r="CR914" s="20">
        <f t="shared" si="47"/>
        <v>0</v>
      </c>
      <c r="CS914" s="2">
        <v>44591</v>
      </c>
      <c r="CT914" s="19">
        <f t="shared" si="46"/>
        <v>0</v>
      </c>
    </row>
    <row r="915" spans="96:98" ht="18.75" hidden="1" customHeight="1">
      <c r="CR915" s="20">
        <f t="shared" si="47"/>
        <v>0</v>
      </c>
      <c r="CS915" s="2">
        <v>44598</v>
      </c>
      <c r="CT915" s="19">
        <f t="shared" si="46"/>
        <v>0</v>
      </c>
    </row>
    <row r="916" spans="96:98" ht="18.75" hidden="1" customHeight="1">
      <c r="CR916" s="20">
        <f t="shared" si="47"/>
        <v>0</v>
      </c>
      <c r="CS916" s="2">
        <v>44605</v>
      </c>
      <c r="CT916" s="19">
        <f t="shared" si="46"/>
        <v>0</v>
      </c>
    </row>
    <row r="917" spans="96:98" ht="18.75" hidden="1" customHeight="1">
      <c r="CR917" s="20">
        <f t="shared" si="47"/>
        <v>0</v>
      </c>
      <c r="CS917" s="2">
        <v>44612</v>
      </c>
      <c r="CT917" s="19">
        <f t="shared" si="46"/>
        <v>0</v>
      </c>
    </row>
    <row r="918" spans="96:98" ht="18.75" hidden="1" customHeight="1">
      <c r="CR918" s="20">
        <f t="shared" si="47"/>
        <v>0</v>
      </c>
      <c r="CS918" s="2">
        <v>44619</v>
      </c>
      <c r="CT918" s="19">
        <f t="shared" ref="CT918:CT981" si="48">IF(CR918=CS918,2,0)</f>
        <v>0</v>
      </c>
    </row>
    <row r="919" spans="96:98" ht="18.75" hidden="1" customHeight="1">
      <c r="CR919" s="20">
        <f t="shared" ref="CR919:CR982" si="49">CR918</f>
        <v>0</v>
      </c>
      <c r="CS919" s="2">
        <v>44626</v>
      </c>
      <c r="CT919" s="19">
        <f t="shared" si="48"/>
        <v>0</v>
      </c>
    </row>
    <row r="920" spans="96:98" ht="18.75" hidden="1" customHeight="1">
      <c r="CR920" s="20">
        <f t="shared" si="49"/>
        <v>0</v>
      </c>
      <c r="CS920" s="2">
        <v>44633</v>
      </c>
      <c r="CT920" s="19">
        <f t="shared" si="48"/>
        <v>0</v>
      </c>
    </row>
    <row r="921" spans="96:98" ht="18.75" hidden="1" customHeight="1">
      <c r="CR921" s="20">
        <f t="shared" si="49"/>
        <v>0</v>
      </c>
      <c r="CS921" s="2">
        <v>44640</v>
      </c>
      <c r="CT921" s="19">
        <f t="shared" si="48"/>
        <v>0</v>
      </c>
    </row>
    <row r="922" spans="96:98" ht="18.75" hidden="1" customHeight="1">
      <c r="CR922" s="20">
        <f t="shared" si="49"/>
        <v>0</v>
      </c>
      <c r="CS922" s="2">
        <v>44647</v>
      </c>
      <c r="CT922" s="19">
        <f t="shared" si="48"/>
        <v>0</v>
      </c>
    </row>
    <row r="923" spans="96:98" ht="18.75" hidden="1" customHeight="1">
      <c r="CR923" s="20">
        <f t="shared" si="49"/>
        <v>0</v>
      </c>
      <c r="CS923" s="2">
        <v>44654</v>
      </c>
      <c r="CT923" s="19">
        <f t="shared" si="48"/>
        <v>0</v>
      </c>
    </row>
    <row r="924" spans="96:98" ht="18.75" hidden="1" customHeight="1">
      <c r="CR924" s="20">
        <f t="shared" si="49"/>
        <v>0</v>
      </c>
      <c r="CS924" s="2">
        <v>44661</v>
      </c>
      <c r="CT924" s="19">
        <f t="shared" si="48"/>
        <v>0</v>
      </c>
    </row>
    <row r="925" spans="96:98" ht="18.75" hidden="1" customHeight="1">
      <c r="CR925" s="20">
        <f t="shared" si="49"/>
        <v>0</v>
      </c>
      <c r="CS925" s="2">
        <v>44668</v>
      </c>
      <c r="CT925" s="19">
        <f t="shared" si="48"/>
        <v>0</v>
      </c>
    </row>
    <row r="926" spans="96:98" ht="18.75" hidden="1" customHeight="1">
      <c r="CR926" s="20">
        <f t="shared" si="49"/>
        <v>0</v>
      </c>
      <c r="CS926" s="2">
        <v>44675</v>
      </c>
      <c r="CT926" s="19">
        <f t="shared" si="48"/>
        <v>0</v>
      </c>
    </row>
    <row r="927" spans="96:98" ht="18.75" hidden="1" customHeight="1">
      <c r="CR927" s="20">
        <f t="shared" si="49"/>
        <v>0</v>
      </c>
      <c r="CS927" s="2">
        <v>44682</v>
      </c>
      <c r="CT927" s="19">
        <f t="shared" si="48"/>
        <v>0</v>
      </c>
    </row>
    <row r="928" spans="96:98" ht="18.75" hidden="1" customHeight="1">
      <c r="CR928" s="20">
        <f t="shared" si="49"/>
        <v>0</v>
      </c>
      <c r="CS928" s="2">
        <v>44689</v>
      </c>
      <c r="CT928" s="19">
        <f t="shared" si="48"/>
        <v>0</v>
      </c>
    </row>
    <row r="929" spans="96:98" ht="18.75" hidden="1" customHeight="1">
      <c r="CR929" s="20">
        <f t="shared" si="49"/>
        <v>0</v>
      </c>
      <c r="CS929" s="2">
        <v>44696</v>
      </c>
      <c r="CT929" s="19">
        <f t="shared" si="48"/>
        <v>0</v>
      </c>
    </row>
    <row r="930" spans="96:98" ht="18.75" hidden="1" customHeight="1">
      <c r="CR930" s="20">
        <f t="shared" si="49"/>
        <v>0</v>
      </c>
      <c r="CS930" s="2">
        <v>44703</v>
      </c>
      <c r="CT930" s="19">
        <f t="shared" si="48"/>
        <v>0</v>
      </c>
    </row>
    <row r="931" spans="96:98" ht="18.75" hidden="1" customHeight="1">
      <c r="CR931" s="20">
        <f t="shared" si="49"/>
        <v>0</v>
      </c>
      <c r="CS931" s="2">
        <v>44710</v>
      </c>
      <c r="CT931" s="19">
        <f t="shared" si="48"/>
        <v>0</v>
      </c>
    </row>
    <row r="932" spans="96:98" ht="18.75" hidden="1" customHeight="1">
      <c r="CR932" s="20">
        <f t="shared" si="49"/>
        <v>0</v>
      </c>
      <c r="CS932" s="2">
        <v>44717</v>
      </c>
      <c r="CT932" s="19">
        <f t="shared" si="48"/>
        <v>0</v>
      </c>
    </row>
    <row r="933" spans="96:98" ht="18.75" hidden="1" customHeight="1">
      <c r="CR933" s="20">
        <f t="shared" si="49"/>
        <v>0</v>
      </c>
      <c r="CS933" s="2">
        <v>44724</v>
      </c>
      <c r="CT933" s="19">
        <f t="shared" si="48"/>
        <v>0</v>
      </c>
    </row>
    <row r="934" spans="96:98" ht="18.75" hidden="1" customHeight="1">
      <c r="CR934" s="20">
        <f t="shared" si="49"/>
        <v>0</v>
      </c>
      <c r="CS934" s="2">
        <v>44731</v>
      </c>
      <c r="CT934" s="19">
        <f t="shared" si="48"/>
        <v>0</v>
      </c>
    </row>
    <row r="935" spans="96:98" ht="18.75" hidden="1" customHeight="1">
      <c r="CR935" s="20">
        <f t="shared" si="49"/>
        <v>0</v>
      </c>
      <c r="CS935" s="2">
        <v>44738</v>
      </c>
      <c r="CT935" s="19">
        <f t="shared" si="48"/>
        <v>0</v>
      </c>
    </row>
    <row r="936" spans="96:98" ht="18.75" hidden="1" customHeight="1">
      <c r="CR936" s="20">
        <f t="shared" si="49"/>
        <v>0</v>
      </c>
      <c r="CS936" s="2">
        <v>44745</v>
      </c>
      <c r="CT936" s="19">
        <f t="shared" si="48"/>
        <v>0</v>
      </c>
    </row>
    <row r="937" spans="96:98" ht="18.75" hidden="1" customHeight="1">
      <c r="CR937" s="20">
        <f t="shared" si="49"/>
        <v>0</v>
      </c>
      <c r="CS937" s="2">
        <v>44752</v>
      </c>
      <c r="CT937" s="19">
        <f t="shared" si="48"/>
        <v>0</v>
      </c>
    </row>
    <row r="938" spans="96:98" ht="18.75" hidden="1" customHeight="1">
      <c r="CR938" s="20">
        <f t="shared" si="49"/>
        <v>0</v>
      </c>
      <c r="CS938" s="2">
        <v>44759</v>
      </c>
      <c r="CT938" s="19">
        <f t="shared" si="48"/>
        <v>0</v>
      </c>
    </row>
    <row r="939" spans="96:98" ht="18.75" hidden="1" customHeight="1">
      <c r="CR939" s="20">
        <f t="shared" si="49"/>
        <v>0</v>
      </c>
      <c r="CS939" s="2">
        <v>44766</v>
      </c>
      <c r="CT939" s="19">
        <f t="shared" si="48"/>
        <v>0</v>
      </c>
    </row>
    <row r="940" spans="96:98" ht="18.75" hidden="1" customHeight="1">
      <c r="CR940" s="20">
        <f t="shared" si="49"/>
        <v>0</v>
      </c>
      <c r="CS940" s="2">
        <v>44773</v>
      </c>
      <c r="CT940" s="19">
        <f t="shared" si="48"/>
        <v>0</v>
      </c>
    </row>
    <row r="941" spans="96:98" ht="18.75" hidden="1" customHeight="1">
      <c r="CR941" s="20">
        <f t="shared" si="49"/>
        <v>0</v>
      </c>
      <c r="CS941" s="2">
        <v>44780</v>
      </c>
      <c r="CT941" s="19">
        <f t="shared" si="48"/>
        <v>0</v>
      </c>
    </row>
    <row r="942" spans="96:98" ht="18.75" hidden="1" customHeight="1">
      <c r="CR942" s="20">
        <f t="shared" si="49"/>
        <v>0</v>
      </c>
      <c r="CS942" s="2">
        <v>44787</v>
      </c>
      <c r="CT942" s="19">
        <f t="shared" si="48"/>
        <v>0</v>
      </c>
    </row>
    <row r="943" spans="96:98" ht="18.75" hidden="1" customHeight="1">
      <c r="CR943" s="20">
        <f t="shared" si="49"/>
        <v>0</v>
      </c>
      <c r="CS943" s="2">
        <v>44794</v>
      </c>
      <c r="CT943" s="19">
        <f t="shared" si="48"/>
        <v>0</v>
      </c>
    </row>
    <row r="944" spans="96:98" ht="18.75" hidden="1" customHeight="1">
      <c r="CR944" s="20">
        <f t="shared" si="49"/>
        <v>0</v>
      </c>
      <c r="CS944" s="2">
        <v>44801</v>
      </c>
      <c r="CT944" s="19">
        <f t="shared" si="48"/>
        <v>0</v>
      </c>
    </row>
    <row r="945" spans="96:98" ht="18.75" hidden="1" customHeight="1">
      <c r="CR945" s="20">
        <f t="shared" si="49"/>
        <v>0</v>
      </c>
      <c r="CS945" s="2">
        <v>44808</v>
      </c>
      <c r="CT945" s="19">
        <f t="shared" si="48"/>
        <v>0</v>
      </c>
    </row>
    <row r="946" spans="96:98" ht="18.75" hidden="1" customHeight="1">
      <c r="CR946" s="20">
        <f t="shared" si="49"/>
        <v>0</v>
      </c>
      <c r="CS946" s="2">
        <v>44815</v>
      </c>
      <c r="CT946" s="19">
        <f t="shared" si="48"/>
        <v>0</v>
      </c>
    </row>
    <row r="947" spans="96:98" ht="18.75" hidden="1" customHeight="1">
      <c r="CR947" s="20">
        <f t="shared" si="49"/>
        <v>0</v>
      </c>
      <c r="CS947" s="2">
        <v>44822</v>
      </c>
      <c r="CT947" s="19">
        <f t="shared" si="48"/>
        <v>0</v>
      </c>
    </row>
    <row r="948" spans="96:98" ht="18.75" hidden="1" customHeight="1">
      <c r="CR948" s="20">
        <f t="shared" si="49"/>
        <v>0</v>
      </c>
      <c r="CS948" s="2">
        <v>44829</v>
      </c>
      <c r="CT948" s="19">
        <f t="shared" si="48"/>
        <v>0</v>
      </c>
    </row>
    <row r="949" spans="96:98" ht="18.75" hidden="1" customHeight="1">
      <c r="CR949" s="20">
        <f t="shared" si="49"/>
        <v>0</v>
      </c>
      <c r="CS949" s="2">
        <v>44836</v>
      </c>
      <c r="CT949" s="19">
        <f t="shared" si="48"/>
        <v>0</v>
      </c>
    </row>
    <row r="950" spans="96:98" ht="18.75" hidden="1" customHeight="1">
      <c r="CR950" s="20">
        <f t="shared" si="49"/>
        <v>0</v>
      </c>
      <c r="CS950" s="2">
        <v>44843</v>
      </c>
      <c r="CT950" s="19">
        <f t="shared" si="48"/>
        <v>0</v>
      </c>
    </row>
    <row r="951" spans="96:98" ht="18.75" hidden="1" customHeight="1">
      <c r="CR951" s="20">
        <f t="shared" si="49"/>
        <v>0</v>
      </c>
      <c r="CS951" s="2">
        <v>44850</v>
      </c>
      <c r="CT951" s="19">
        <f t="shared" si="48"/>
        <v>0</v>
      </c>
    </row>
    <row r="952" spans="96:98" ht="18.75" hidden="1" customHeight="1">
      <c r="CR952" s="20">
        <f t="shared" si="49"/>
        <v>0</v>
      </c>
      <c r="CS952" s="2">
        <v>44857</v>
      </c>
      <c r="CT952" s="19">
        <f t="shared" si="48"/>
        <v>0</v>
      </c>
    </row>
    <row r="953" spans="96:98" ht="18.75" hidden="1" customHeight="1">
      <c r="CR953" s="20">
        <f t="shared" si="49"/>
        <v>0</v>
      </c>
      <c r="CS953" s="2">
        <v>44864</v>
      </c>
      <c r="CT953" s="19">
        <f t="shared" si="48"/>
        <v>0</v>
      </c>
    </row>
    <row r="954" spans="96:98" ht="18.75" hidden="1" customHeight="1">
      <c r="CR954" s="20">
        <f t="shared" si="49"/>
        <v>0</v>
      </c>
      <c r="CS954" s="2">
        <v>44871</v>
      </c>
      <c r="CT954" s="19">
        <f t="shared" si="48"/>
        <v>0</v>
      </c>
    </row>
    <row r="955" spans="96:98" ht="18.75" hidden="1" customHeight="1">
      <c r="CR955" s="20">
        <f t="shared" si="49"/>
        <v>0</v>
      </c>
      <c r="CS955" s="2">
        <v>44878</v>
      </c>
      <c r="CT955" s="19">
        <f t="shared" si="48"/>
        <v>0</v>
      </c>
    </row>
    <row r="956" spans="96:98" ht="18.75" hidden="1" customHeight="1">
      <c r="CR956" s="20">
        <f t="shared" si="49"/>
        <v>0</v>
      </c>
      <c r="CS956" s="2">
        <v>44885</v>
      </c>
      <c r="CT956" s="19">
        <f t="shared" si="48"/>
        <v>0</v>
      </c>
    </row>
    <row r="957" spans="96:98" ht="18.75" hidden="1" customHeight="1">
      <c r="CR957" s="20">
        <f t="shared" si="49"/>
        <v>0</v>
      </c>
      <c r="CS957" s="2">
        <v>44892</v>
      </c>
      <c r="CT957" s="19">
        <f t="shared" si="48"/>
        <v>0</v>
      </c>
    </row>
    <row r="958" spans="96:98" ht="18.75" hidden="1" customHeight="1">
      <c r="CR958" s="20">
        <f t="shared" si="49"/>
        <v>0</v>
      </c>
      <c r="CS958" s="2">
        <v>44899</v>
      </c>
      <c r="CT958" s="19">
        <f t="shared" si="48"/>
        <v>0</v>
      </c>
    </row>
    <row r="959" spans="96:98" ht="18.75" hidden="1" customHeight="1">
      <c r="CR959" s="20">
        <f t="shared" si="49"/>
        <v>0</v>
      </c>
      <c r="CS959" s="2">
        <v>44906</v>
      </c>
      <c r="CT959" s="19">
        <f t="shared" si="48"/>
        <v>0</v>
      </c>
    </row>
    <row r="960" spans="96:98" ht="18.75" hidden="1" customHeight="1">
      <c r="CR960" s="20">
        <f t="shared" si="49"/>
        <v>0</v>
      </c>
      <c r="CS960" s="2">
        <v>44913</v>
      </c>
      <c r="CT960" s="19">
        <f t="shared" si="48"/>
        <v>0</v>
      </c>
    </row>
    <row r="961" spans="96:98" ht="18.75" hidden="1" customHeight="1">
      <c r="CR961" s="20">
        <f t="shared" si="49"/>
        <v>0</v>
      </c>
      <c r="CS961" s="2">
        <v>44920</v>
      </c>
      <c r="CT961" s="19">
        <f t="shared" si="48"/>
        <v>0</v>
      </c>
    </row>
    <row r="962" spans="96:98" ht="18.75" hidden="1" customHeight="1">
      <c r="CR962" s="20">
        <f t="shared" si="49"/>
        <v>0</v>
      </c>
      <c r="CS962" s="2">
        <v>44927</v>
      </c>
      <c r="CT962" s="19">
        <f t="shared" si="48"/>
        <v>0</v>
      </c>
    </row>
    <row r="963" spans="96:98" ht="18.75" hidden="1" customHeight="1">
      <c r="CR963" s="20">
        <f t="shared" si="49"/>
        <v>0</v>
      </c>
      <c r="CS963" s="2">
        <v>44934</v>
      </c>
      <c r="CT963" s="19">
        <f t="shared" si="48"/>
        <v>0</v>
      </c>
    </row>
    <row r="964" spans="96:98" ht="18.75" hidden="1" customHeight="1">
      <c r="CR964" s="20">
        <f t="shared" si="49"/>
        <v>0</v>
      </c>
      <c r="CS964" s="2">
        <v>44941</v>
      </c>
      <c r="CT964" s="19">
        <f t="shared" si="48"/>
        <v>0</v>
      </c>
    </row>
    <row r="965" spans="96:98" ht="18.75" hidden="1" customHeight="1">
      <c r="CR965" s="20">
        <f t="shared" si="49"/>
        <v>0</v>
      </c>
      <c r="CS965" s="2">
        <v>44948</v>
      </c>
      <c r="CT965" s="19">
        <f t="shared" si="48"/>
        <v>0</v>
      </c>
    </row>
    <row r="966" spans="96:98" ht="18.75" hidden="1" customHeight="1">
      <c r="CR966" s="20">
        <f t="shared" si="49"/>
        <v>0</v>
      </c>
      <c r="CS966" s="2">
        <v>44955</v>
      </c>
      <c r="CT966" s="19">
        <f t="shared" si="48"/>
        <v>0</v>
      </c>
    </row>
    <row r="967" spans="96:98" ht="18.75" hidden="1" customHeight="1">
      <c r="CR967" s="20">
        <f t="shared" si="49"/>
        <v>0</v>
      </c>
      <c r="CS967" s="2">
        <v>44962</v>
      </c>
      <c r="CT967" s="19">
        <f t="shared" si="48"/>
        <v>0</v>
      </c>
    </row>
    <row r="968" spans="96:98" ht="18.75" hidden="1" customHeight="1">
      <c r="CR968" s="20">
        <f t="shared" si="49"/>
        <v>0</v>
      </c>
      <c r="CS968" s="2">
        <v>44969</v>
      </c>
      <c r="CT968" s="19">
        <f t="shared" si="48"/>
        <v>0</v>
      </c>
    </row>
    <row r="969" spans="96:98" ht="18.75" hidden="1" customHeight="1">
      <c r="CR969" s="20">
        <f t="shared" si="49"/>
        <v>0</v>
      </c>
      <c r="CS969" s="2">
        <v>44976</v>
      </c>
      <c r="CT969" s="19">
        <f t="shared" si="48"/>
        <v>0</v>
      </c>
    </row>
    <row r="970" spans="96:98" ht="18.75" hidden="1" customHeight="1">
      <c r="CR970" s="20">
        <f t="shared" si="49"/>
        <v>0</v>
      </c>
      <c r="CS970" s="2">
        <v>44983</v>
      </c>
      <c r="CT970" s="19">
        <f t="shared" si="48"/>
        <v>0</v>
      </c>
    </row>
    <row r="971" spans="96:98" ht="18.75" hidden="1" customHeight="1">
      <c r="CR971" s="20">
        <f t="shared" si="49"/>
        <v>0</v>
      </c>
      <c r="CS971" s="2">
        <v>44990</v>
      </c>
      <c r="CT971" s="19">
        <f t="shared" si="48"/>
        <v>0</v>
      </c>
    </row>
    <row r="972" spans="96:98" ht="18.75" hidden="1" customHeight="1">
      <c r="CR972" s="20">
        <f t="shared" si="49"/>
        <v>0</v>
      </c>
      <c r="CS972" s="2">
        <v>44997</v>
      </c>
      <c r="CT972" s="19">
        <f t="shared" si="48"/>
        <v>0</v>
      </c>
    </row>
    <row r="973" spans="96:98" ht="18.75" hidden="1" customHeight="1">
      <c r="CR973" s="20">
        <f t="shared" si="49"/>
        <v>0</v>
      </c>
      <c r="CS973" s="2">
        <v>45004</v>
      </c>
      <c r="CT973" s="19">
        <f t="shared" si="48"/>
        <v>0</v>
      </c>
    </row>
    <row r="974" spans="96:98" ht="18.75" hidden="1" customHeight="1">
      <c r="CR974" s="20">
        <f t="shared" si="49"/>
        <v>0</v>
      </c>
      <c r="CS974" s="2">
        <v>45011</v>
      </c>
      <c r="CT974" s="19">
        <f t="shared" si="48"/>
        <v>0</v>
      </c>
    </row>
    <row r="975" spans="96:98" ht="18.75" hidden="1" customHeight="1">
      <c r="CR975" s="20">
        <f t="shared" si="49"/>
        <v>0</v>
      </c>
      <c r="CS975" s="2">
        <v>45018</v>
      </c>
      <c r="CT975" s="19">
        <f t="shared" si="48"/>
        <v>0</v>
      </c>
    </row>
    <row r="976" spans="96:98" ht="18.75" hidden="1" customHeight="1">
      <c r="CR976" s="20">
        <f t="shared" si="49"/>
        <v>0</v>
      </c>
      <c r="CS976" s="2">
        <v>45025</v>
      </c>
      <c r="CT976" s="19">
        <f t="shared" si="48"/>
        <v>0</v>
      </c>
    </row>
    <row r="977" spans="96:98" ht="18.75" hidden="1" customHeight="1">
      <c r="CR977" s="20">
        <f t="shared" si="49"/>
        <v>0</v>
      </c>
      <c r="CS977" s="2">
        <v>45032</v>
      </c>
      <c r="CT977" s="19">
        <f t="shared" si="48"/>
        <v>0</v>
      </c>
    </row>
    <row r="978" spans="96:98" ht="18.75" hidden="1" customHeight="1">
      <c r="CR978" s="20">
        <f t="shared" si="49"/>
        <v>0</v>
      </c>
      <c r="CS978" s="2">
        <v>45039</v>
      </c>
      <c r="CT978" s="19">
        <f t="shared" si="48"/>
        <v>0</v>
      </c>
    </row>
    <row r="979" spans="96:98" ht="18.75" hidden="1" customHeight="1">
      <c r="CR979" s="20">
        <f t="shared" si="49"/>
        <v>0</v>
      </c>
      <c r="CS979" s="2">
        <v>45046</v>
      </c>
      <c r="CT979" s="19">
        <f t="shared" si="48"/>
        <v>0</v>
      </c>
    </row>
    <row r="980" spans="96:98" ht="18.75" hidden="1" customHeight="1">
      <c r="CR980" s="20">
        <f t="shared" si="49"/>
        <v>0</v>
      </c>
      <c r="CS980" s="2">
        <v>45053</v>
      </c>
      <c r="CT980" s="19">
        <f t="shared" si="48"/>
        <v>0</v>
      </c>
    </row>
    <row r="981" spans="96:98" ht="18.75" hidden="1" customHeight="1">
      <c r="CR981" s="20">
        <f t="shared" si="49"/>
        <v>0</v>
      </c>
      <c r="CS981" s="2">
        <v>45060</v>
      </c>
      <c r="CT981" s="19">
        <f t="shared" si="48"/>
        <v>0</v>
      </c>
    </row>
    <row r="982" spans="96:98" ht="18.75" hidden="1" customHeight="1">
      <c r="CR982" s="20">
        <f t="shared" si="49"/>
        <v>0</v>
      </c>
      <c r="CS982" s="2">
        <v>45067</v>
      </c>
      <c r="CT982" s="19">
        <f t="shared" ref="CT982:CT1045" si="50">IF(CR982=CS982,2,0)</f>
        <v>0</v>
      </c>
    </row>
    <row r="983" spans="96:98" ht="18.75" hidden="1" customHeight="1">
      <c r="CR983" s="20">
        <f t="shared" ref="CR983:CR1046" si="51">CR982</f>
        <v>0</v>
      </c>
      <c r="CS983" s="2">
        <v>45074</v>
      </c>
      <c r="CT983" s="19">
        <f t="shared" si="50"/>
        <v>0</v>
      </c>
    </row>
    <row r="984" spans="96:98" ht="18.75" hidden="1" customHeight="1">
      <c r="CR984" s="20">
        <f t="shared" si="51"/>
        <v>0</v>
      </c>
      <c r="CS984" s="2">
        <v>45081</v>
      </c>
      <c r="CT984" s="19">
        <f t="shared" si="50"/>
        <v>0</v>
      </c>
    </row>
    <row r="985" spans="96:98" ht="18.75" hidden="1" customHeight="1">
      <c r="CR985" s="20">
        <f t="shared" si="51"/>
        <v>0</v>
      </c>
      <c r="CS985" s="2">
        <v>45088</v>
      </c>
      <c r="CT985" s="19">
        <f t="shared" si="50"/>
        <v>0</v>
      </c>
    </row>
    <row r="986" spans="96:98" ht="18.75" hidden="1" customHeight="1">
      <c r="CR986" s="20">
        <f t="shared" si="51"/>
        <v>0</v>
      </c>
      <c r="CS986" s="2">
        <v>45095</v>
      </c>
      <c r="CT986" s="19">
        <f t="shared" si="50"/>
        <v>0</v>
      </c>
    </row>
    <row r="987" spans="96:98" ht="18.75" hidden="1" customHeight="1">
      <c r="CR987" s="20">
        <f t="shared" si="51"/>
        <v>0</v>
      </c>
      <c r="CS987" s="2">
        <v>45102</v>
      </c>
      <c r="CT987" s="19">
        <f t="shared" si="50"/>
        <v>0</v>
      </c>
    </row>
    <row r="988" spans="96:98" ht="18.75" hidden="1" customHeight="1">
      <c r="CR988" s="20">
        <f t="shared" si="51"/>
        <v>0</v>
      </c>
      <c r="CS988" s="2">
        <v>45109</v>
      </c>
      <c r="CT988" s="19">
        <f t="shared" si="50"/>
        <v>0</v>
      </c>
    </row>
    <row r="989" spans="96:98" ht="18.75" hidden="1" customHeight="1">
      <c r="CR989" s="20">
        <f t="shared" si="51"/>
        <v>0</v>
      </c>
      <c r="CS989" s="2">
        <v>45116</v>
      </c>
      <c r="CT989" s="19">
        <f t="shared" si="50"/>
        <v>0</v>
      </c>
    </row>
    <row r="990" spans="96:98" ht="18.75" hidden="1" customHeight="1">
      <c r="CR990" s="20">
        <f t="shared" si="51"/>
        <v>0</v>
      </c>
      <c r="CS990" s="2">
        <v>45123</v>
      </c>
      <c r="CT990" s="19">
        <f t="shared" si="50"/>
        <v>0</v>
      </c>
    </row>
    <row r="991" spans="96:98" ht="18.75" hidden="1" customHeight="1">
      <c r="CR991" s="20">
        <f t="shared" si="51"/>
        <v>0</v>
      </c>
      <c r="CS991" s="2">
        <v>45130</v>
      </c>
      <c r="CT991" s="19">
        <f t="shared" si="50"/>
        <v>0</v>
      </c>
    </row>
    <row r="992" spans="96:98" ht="18.75" hidden="1" customHeight="1">
      <c r="CR992" s="20">
        <f t="shared" si="51"/>
        <v>0</v>
      </c>
      <c r="CS992" s="2">
        <v>45137</v>
      </c>
      <c r="CT992" s="19">
        <f t="shared" si="50"/>
        <v>0</v>
      </c>
    </row>
    <row r="993" spans="96:98" ht="18.75" hidden="1" customHeight="1">
      <c r="CR993" s="20">
        <f t="shared" si="51"/>
        <v>0</v>
      </c>
      <c r="CS993" s="2">
        <v>45144</v>
      </c>
      <c r="CT993" s="19">
        <f t="shared" si="50"/>
        <v>0</v>
      </c>
    </row>
    <row r="994" spans="96:98" ht="18.75" hidden="1" customHeight="1">
      <c r="CR994" s="20">
        <f t="shared" si="51"/>
        <v>0</v>
      </c>
      <c r="CS994" s="2">
        <v>45151</v>
      </c>
      <c r="CT994" s="19">
        <f t="shared" si="50"/>
        <v>0</v>
      </c>
    </row>
    <row r="995" spans="96:98" ht="18.75" hidden="1" customHeight="1">
      <c r="CR995" s="20">
        <f t="shared" si="51"/>
        <v>0</v>
      </c>
      <c r="CS995" s="2">
        <v>45158</v>
      </c>
      <c r="CT995" s="19">
        <f t="shared" si="50"/>
        <v>0</v>
      </c>
    </row>
    <row r="996" spans="96:98" ht="18.75" hidden="1" customHeight="1">
      <c r="CR996" s="20">
        <f t="shared" si="51"/>
        <v>0</v>
      </c>
      <c r="CS996" s="2">
        <v>45165</v>
      </c>
      <c r="CT996" s="19">
        <f t="shared" si="50"/>
        <v>0</v>
      </c>
    </row>
    <row r="997" spans="96:98" ht="18.75" hidden="1" customHeight="1">
      <c r="CR997" s="20">
        <f t="shared" si="51"/>
        <v>0</v>
      </c>
      <c r="CS997" s="2">
        <v>45172</v>
      </c>
      <c r="CT997" s="19">
        <f t="shared" si="50"/>
        <v>0</v>
      </c>
    </row>
    <row r="998" spans="96:98" ht="18.75" hidden="1" customHeight="1">
      <c r="CR998" s="20">
        <f t="shared" si="51"/>
        <v>0</v>
      </c>
      <c r="CS998" s="2">
        <v>45179</v>
      </c>
      <c r="CT998" s="19">
        <f t="shared" si="50"/>
        <v>0</v>
      </c>
    </row>
    <row r="999" spans="96:98" ht="18.75" hidden="1" customHeight="1">
      <c r="CR999" s="20">
        <f t="shared" si="51"/>
        <v>0</v>
      </c>
      <c r="CS999" s="2">
        <v>45186</v>
      </c>
      <c r="CT999" s="19">
        <f t="shared" si="50"/>
        <v>0</v>
      </c>
    </row>
    <row r="1000" spans="96:98" ht="18.75" hidden="1" customHeight="1">
      <c r="CR1000" s="20">
        <f t="shared" si="51"/>
        <v>0</v>
      </c>
      <c r="CS1000" s="2">
        <v>45193</v>
      </c>
      <c r="CT1000" s="19">
        <f t="shared" si="50"/>
        <v>0</v>
      </c>
    </row>
    <row r="1001" spans="96:98" ht="18.75" hidden="1" customHeight="1">
      <c r="CR1001" s="20">
        <f t="shared" si="51"/>
        <v>0</v>
      </c>
      <c r="CS1001" s="2">
        <v>45200</v>
      </c>
      <c r="CT1001" s="19">
        <f t="shared" si="50"/>
        <v>0</v>
      </c>
    </row>
    <row r="1002" spans="96:98" ht="18.75" hidden="1" customHeight="1">
      <c r="CR1002" s="20">
        <f t="shared" si="51"/>
        <v>0</v>
      </c>
      <c r="CS1002" s="2">
        <v>45207</v>
      </c>
      <c r="CT1002" s="19">
        <f t="shared" si="50"/>
        <v>0</v>
      </c>
    </row>
    <row r="1003" spans="96:98" ht="18.75" hidden="1" customHeight="1">
      <c r="CR1003" s="20">
        <f t="shared" si="51"/>
        <v>0</v>
      </c>
      <c r="CS1003" s="2">
        <v>45214</v>
      </c>
      <c r="CT1003" s="19">
        <f t="shared" si="50"/>
        <v>0</v>
      </c>
    </row>
    <row r="1004" spans="96:98" ht="18.75" hidden="1" customHeight="1">
      <c r="CR1004" s="20">
        <f t="shared" si="51"/>
        <v>0</v>
      </c>
      <c r="CS1004" s="2">
        <v>45221</v>
      </c>
      <c r="CT1004" s="19">
        <f t="shared" si="50"/>
        <v>0</v>
      </c>
    </row>
    <row r="1005" spans="96:98" ht="18.75" hidden="1" customHeight="1">
      <c r="CR1005" s="20">
        <f t="shared" si="51"/>
        <v>0</v>
      </c>
      <c r="CS1005" s="2">
        <v>45228</v>
      </c>
      <c r="CT1005" s="19">
        <f t="shared" si="50"/>
        <v>0</v>
      </c>
    </row>
    <row r="1006" spans="96:98" ht="18.75" hidden="1" customHeight="1">
      <c r="CR1006" s="20">
        <f t="shared" si="51"/>
        <v>0</v>
      </c>
      <c r="CS1006" s="2">
        <v>45235</v>
      </c>
      <c r="CT1006" s="19">
        <f t="shared" si="50"/>
        <v>0</v>
      </c>
    </row>
    <row r="1007" spans="96:98" ht="18.75" hidden="1" customHeight="1">
      <c r="CR1007" s="20">
        <f t="shared" si="51"/>
        <v>0</v>
      </c>
      <c r="CS1007" s="2">
        <v>45242</v>
      </c>
      <c r="CT1007" s="19">
        <f t="shared" si="50"/>
        <v>0</v>
      </c>
    </row>
    <row r="1008" spans="96:98" ht="18.75" hidden="1" customHeight="1">
      <c r="CR1008" s="20">
        <f t="shared" si="51"/>
        <v>0</v>
      </c>
      <c r="CS1008" s="2">
        <v>45249</v>
      </c>
      <c r="CT1008" s="19">
        <f t="shared" si="50"/>
        <v>0</v>
      </c>
    </row>
    <row r="1009" spans="96:98" ht="18.75" hidden="1" customHeight="1">
      <c r="CR1009" s="20">
        <f t="shared" si="51"/>
        <v>0</v>
      </c>
      <c r="CS1009" s="2">
        <v>45256</v>
      </c>
      <c r="CT1009" s="19">
        <f t="shared" si="50"/>
        <v>0</v>
      </c>
    </row>
    <row r="1010" spans="96:98" ht="18.75" hidden="1" customHeight="1">
      <c r="CR1010" s="20">
        <f t="shared" si="51"/>
        <v>0</v>
      </c>
      <c r="CS1010" s="2">
        <v>45263</v>
      </c>
      <c r="CT1010" s="19">
        <f t="shared" si="50"/>
        <v>0</v>
      </c>
    </row>
    <row r="1011" spans="96:98" ht="18.75" hidden="1" customHeight="1">
      <c r="CR1011" s="20">
        <f t="shared" si="51"/>
        <v>0</v>
      </c>
      <c r="CS1011" s="2">
        <v>45270</v>
      </c>
      <c r="CT1011" s="19">
        <f t="shared" si="50"/>
        <v>0</v>
      </c>
    </row>
    <row r="1012" spans="96:98" ht="18.75" hidden="1" customHeight="1">
      <c r="CR1012" s="20">
        <f t="shared" si="51"/>
        <v>0</v>
      </c>
      <c r="CS1012" s="2">
        <v>45277</v>
      </c>
      <c r="CT1012" s="19">
        <f t="shared" si="50"/>
        <v>0</v>
      </c>
    </row>
    <row r="1013" spans="96:98" ht="18.75" hidden="1" customHeight="1">
      <c r="CR1013" s="20">
        <f t="shared" si="51"/>
        <v>0</v>
      </c>
      <c r="CS1013" s="2">
        <v>45284</v>
      </c>
      <c r="CT1013" s="19">
        <f t="shared" si="50"/>
        <v>0</v>
      </c>
    </row>
    <row r="1014" spans="96:98" ht="18.75" hidden="1" customHeight="1">
      <c r="CR1014" s="20">
        <f t="shared" si="51"/>
        <v>0</v>
      </c>
      <c r="CS1014" s="2">
        <v>45291</v>
      </c>
      <c r="CT1014" s="19">
        <f t="shared" si="50"/>
        <v>0</v>
      </c>
    </row>
    <row r="1015" spans="96:98" ht="18.75" hidden="1" customHeight="1">
      <c r="CR1015" s="20">
        <f t="shared" si="51"/>
        <v>0</v>
      </c>
      <c r="CS1015" s="2">
        <v>45298</v>
      </c>
      <c r="CT1015" s="19">
        <f t="shared" si="50"/>
        <v>0</v>
      </c>
    </row>
    <row r="1016" spans="96:98" ht="18.75" hidden="1" customHeight="1">
      <c r="CR1016" s="20">
        <f t="shared" si="51"/>
        <v>0</v>
      </c>
      <c r="CS1016" s="2">
        <v>45305</v>
      </c>
      <c r="CT1016" s="19">
        <f t="shared" si="50"/>
        <v>0</v>
      </c>
    </row>
    <row r="1017" spans="96:98" ht="18.75" hidden="1" customHeight="1">
      <c r="CR1017" s="20">
        <f t="shared" si="51"/>
        <v>0</v>
      </c>
      <c r="CS1017" s="2">
        <v>45312</v>
      </c>
      <c r="CT1017" s="19">
        <f t="shared" si="50"/>
        <v>0</v>
      </c>
    </row>
    <row r="1018" spans="96:98" ht="18.75" hidden="1" customHeight="1">
      <c r="CR1018" s="20">
        <f t="shared" si="51"/>
        <v>0</v>
      </c>
      <c r="CS1018" s="2">
        <v>45319</v>
      </c>
      <c r="CT1018" s="19">
        <f t="shared" si="50"/>
        <v>0</v>
      </c>
    </row>
    <row r="1019" spans="96:98" ht="18.75" hidden="1" customHeight="1">
      <c r="CR1019" s="20">
        <f t="shared" si="51"/>
        <v>0</v>
      </c>
      <c r="CS1019" s="2">
        <v>45326</v>
      </c>
      <c r="CT1019" s="19">
        <f t="shared" si="50"/>
        <v>0</v>
      </c>
    </row>
    <row r="1020" spans="96:98" ht="18.75" hidden="1" customHeight="1">
      <c r="CR1020" s="20">
        <f t="shared" si="51"/>
        <v>0</v>
      </c>
      <c r="CS1020" s="2">
        <v>45333</v>
      </c>
      <c r="CT1020" s="19">
        <f t="shared" si="50"/>
        <v>0</v>
      </c>
    </row>
    <row r="1021" spans="96:98" ht="18.75" hidden="1" customHeight="1">
      <c r="CR1021" s="20">
        <f t="shared" si="51"/>
        <v>0</v>
      </c>
      <c r="CS1021" s="2">
        <v>45340</v>
      </c>
      <c r="CT1021" s="19">
        <f t="shared" si="50"/>
        <v>0</v>
      </c>
    </row>
    <row r="1022" spans="96:98" ht="18.75" hidden="1" customHeight="1">
      <c r="CR1022" s="20">
        <f t="shared" si="51"/>
        <v>0</v>
      </c>
      <c r="CS1022" s="2">
        <v>45347</v>
      </c>
      <c r="CT1022" s="19">
        <f t="shared" si="50"/>
        <v>0</v>
      </c>
    </row>
    <row r="1023" spans="96:98" ht="18.75" hidden="1" customHeight="1">
      <c r="CR1023" s="20">
        <f t="shared" si="51"/>
        <v>0</v>
      </c>
      <c r="CS1023" s="2">
        <v>45354</v>
      </c>
      <c r="CT1023" s="19">
        <f t="shared" si="50"/>
        <v>0</v>
      </c>
    </row>
    <row r="1024" spans="96:98" ht="18.75" hidden="1" customHeight="1">
      <c r="CR1024" s="20">
        <f t="shared" si="51"/>
        <v>0</v>
      </c>
      <c r="CS1024" s="2">
        <v>45361</v>
      </c>
      <c r="CT1024" s="19">
        <f t="shared" si="50"/>
        <v>0</v>
      </c>
    </row>
    <row r="1025" spans="96:98" ht="18.75" hidden="1" customHeight="1">
      <c r="CR1025" s="20">
        <f t="shared" si="51"/>
        <v>0</v>
      </c>
      <c r="CS1025" s="2">
        <v>45368</v>
      </c>
      <c r="CT1025" s="19">
        <f t="shared" si="50"/>
        <v>0</v>
      </c>
    </row>
    <row r="1026" spans="96:98" ht="18.75" hidden="1" customHeight="1">
      <c r="CR1026" s="20">
        <f t="shared" si="51"/>
        <v>0</v>
      </c>
      <c r="CS1026" s="2">
        <v>45375</v>
      </c>
      <c r="CT1026" s="19">
        <f t="shared" si="50"/>
        <v>0</v>
      </c>
    </row>
    <row r="1027" spans="96:98" ht="18.75" hidden="1" customHeight="1">
      <c r="CR1027" s="20">
        <f t="shared" si="51"/>
        <v>0</v>
      </c>
      <c r="CS1027" s="2">
        <v>45382</v>
      </c>
      <c r="CT1027" s="19">
        <f t="shared" si="50"/>
        <v>0</v>
      </c>
    </row>
    <row r="1028" spans="96:98" ht="18.75" hidden="1" customHeight="1">
      <c r="CR1028" s="20">
        <f t="shared" si="51"/>
        <v>0</v>
      </c>
      <c r="CS1028" s="2">
        <v>45389</v>
      </c>
      <c r="CT1028" s="19">
        <f t="shared" si="50"/>
        <v>0</v>
      </c>
    </row>
    <row r="1029" spans="96:98" ht="18.75" hidden="1" customHeight="1">
      <c r="CR1029" s="20">
        <f t="shared" si="51"/>
        <v>0</v>
      </c>
      <c r="CS1029" s="2">
        <v>45396</v>
      </c>
      <c r="CT1029" s="19">
        <f t="shared" si="50"/>
        <v>0</v>
      </c>
    </row>
    <row r="1030" spans="96:98" ht="18.75" hidden="1" customHeight="1">
      <c r="CR1030" s="20">
        <f t="shared" si="51"/>
        <v>0</v>
      </c>
      <c r="CS1030" s="2">
        <v>45403</v>
      </c>
      <c r="CT1030" s="19">
        <f t="shared" si="50"/>
        <v>0</v>
      </c>
    </row>
    <row r="1031" spans="96:98" ht="18.75" hidden="1" customHeight="1">
      <c r="CR1031" s="20">
        <f t="shared" si="51"/>
        <v>0</v>
      </c>
      <c r="CS1031" s="2">
        <v>45410</v>
      </c>
      <c r="CT1031" s="19">
        <f t="shared" si="50"/>
        <v>0</v>
      </c>
    </row>
    <row r="1032" spans="96:98" ht="18.75" hidden="1" customHeight="1">
      <c r="CR1032" s="20">
        <f t="shared" si="51"/>
        <v>0</v>
      </c>
      <c r="CS1032" s="2">
        <v>45417</v>
      </c>
      <c r="CT1032" s="19">
        <f t="shared" si="50"/>
        <v>0</v>
      </c>
    </row>
    <row r="1033" spans="96:98" ht="18.75" hidden="1" customHeight="1">
      <c r="CR1033" s="20">
        <f t="shared" si="51"/>
        <v>0</v>
      </c>
      <c r="CS1033" s="2">
        <v>45424</v>
      </c>
      <c r="CT1033" s="19">
        <f t="shared" si="50"/>
        <v>0</v>
      </c>
    </row>
    <row r="1034" spans="96:98" ht="18.75" hidden="1" customHeight="1">
      <c r="CR1034" s="20">
        <f t="shared" si="51"/>
        <v>0</v>
      </c>
      <c r="CS1034" s="2">
        <v>45431</v>
      </c>
      <c r="CT1034" s="19">
        <f t="shared" si="50"/>
        <v>0</v>
      </c>
    </row>
    <row r="1035" spans="96:98" ht="18.75" hidden="1" customHeight="1">
      <c r="CR1035" s="20">
        <f t="shared" si="51"/>
        <v>0</v>
      </c>
      <c r="CS1035" s="2">
        <v>45438</v>
      </c>
      <c r="CT1035" s="19">
        <f t="shared" si="50"/>
        <v>0</v>
      </c>
    </row>
    <row r="1036" spans="96:98" ht="18.75" hidden="1" customHeight="1">
      <c r="CR1036" s="20">
        <f t="shared" si="51"/>
        <v>0</v>
      </c>
      <c r="CS1036" s="2">
        <v>45445</v>
      </c>
      <c r="CT1036" s="19">
        <f t="shared" si="50"/>
        <v>0</v>
      </c>
    </row>
    <row r="1037" spans="96:98" ht="18.75" hidden="1" customHeight="1">
      <c r="CR1037" s="20">
        <f t="shared" si="51"/>
        <v>0</v>
      </c>
      <c r="CS1037" s="2">
        <v>45452</v>
      </c>
      <c r="CT1037" s="19">
        <f t="shared" si="50"/>
        <v>0</v>
      </c>
    </row>
    <row r="1038" spans="96:98" ht="18.75" hidden="1" customHeight="1">
      <c r="CR1038" s="20">
        <f t="shared" si="51"/>
        <v>0</v>
      </c>
      <c r="CS1038" s="2">
        <v>45459</v>
      </c>
      <c r="CT1038" s="19">
        <f t="shared" si="50"/>
        <v>0</v>
      </c>
    </row>
    <row r="1039" spans="96:98" ht="18.75" hidden="1" customHeight="1">
      <c r="CR1039" s="20">
        <f t="shared" si="51"/>
        <v>0</v>
      </c>
      <c r="CS1039" s="2">
        <v>45466</v>
      </c>
      <c r="CT1039" s="19">
        <f t="shared" si="50"/>
        <v>0</v>
      </c>
    </row>
    <row r="1040" spans="96:98" ht="18.75" hidden="1" customHeight="1">
      <c r="CR1040" s="20">
        <f t="shared" si="51"/>
        <v>0</v>
      </c>
      <c r="CS1040" s="2">
        <v>45473</v>
      </c>
      <c r="CT1040" s="19">
        <f t="shared" si="50"/>
        <v>0</v>
      </c>
    </row>
    <row r="1041" spans="96:98" ht="18.75" hidden="1" customHeight="1">
      <c r="CR1041" s="20">
        <f t="shared" si="51"/>
        <v>0</v>
      </c>
      <c r="CS1041" s="2">
        <v>45480</v>
      </c>
      <c r="CT1041" s="19">
        <f t="shared" si="50"/>
        <v>0</v>
      </c>
    </row>
    <row r="1042" spans="96:98" ht="18.75" hidden="1" customHeight="1">
      <c r="CR1042" s="20">
        <f t="shared" si="51"/>
        <v>0</v>
      </c>
      <c r="CS1042" s="2">
        <v>45487</v>
      </c>
      <c r="CT1042" s="19">
        <f t="shared" si="50"/>
        <v>0</v>
      </c>
    </row>
    <row r="1043" spans="96:98" ht="18.75" hidden="1" customHeight="1">
      <c r="CR1043" s="20">
        <f t="shared" si="51"/>
        <v>0</v>
      </c>
      <c r="CS1043" s="2">
        <v>45494</v>
      </c>
      <c r="CT1043" s="19">
        <f t="shared" si="50"/>
        <v>0</v>
      </c>
    </row>
    <row r="1044" spans="96:98" ht="18.75" hidden="1" customHeight="1">
      <c r="CR1044" s="20">
        <f t="shared" si="51"/>
        <v>0</v>
      </c>
      <c r="CS1044" s="2">
        <v>45501</v>
      </c>
      <c r="CT1044" s="19">
        <f t="shared" si="50"/>
        <v>0</v>
      </c>
    </row>
    <row r="1045" spans="96:98" ht="18.75" hidden="1" customHeight="1">
      <c r="CR1045" s="20">
        <f t="shared" si="51"/>
        <v>0</v>
      </c>
      <c r="CS1045" s="2">
        <v>45508</v>
      </c>
      <c r="CT1045" s="19">
        <f t="shared" si="50"/>
        <v>0</v>
      </c>
    </row>
    <row r="1046" spans="96:98" ht="18.75" hidden="1" customHeight="1">
      <c r="CR1046" s="20">
        <f t="shared" si="51"/>
        <v>0</v>
      </c>
      <c r="CS1046" s="2">
        <v>45515</v>
      </c>
      <c r="CT1046" s="19">
        <f t="shared" ref="CT1046:CT1109" si="52">IF(CR1046=CS1046,2,0)</f>
        <v>0</v>
      </c>
    </row>
    <row r="1047" spans="96:98" ht="18.75" hidden="1" customHeight="1">
      <c r="CR1047" s="20">
        <f t="shared" ref="CR1047:CR1110" si="53">CR1046</f>
        <v>0</v>
      </c>
      <c r="CS1047" s="2">
        <v>45522</v>
      </c>
      <c r="CT1047" s="19">
        <f t="shared" si="52"/>
        <v>0</v>
      </c>
    </row>
    <row r="1048" spans="96:98" ht="18.75" hidden="1" customHeight="1">
      <c r="CR1048" s="20">
        <f t="shared" si="53"/>
        <v>0</v>
      </c>
      <c r="CS1048" s="2">
        <v>45529</v>
      </c>
      <c r="CT1048" s="19">
        <f t="shared" si="52"/>
        <v>0</v>
      </c>
    </row>
    <row r="1049" spans="96:98" ht="18.75" hidden="1" customHeight="1">
      <c r="CR1049" s="20">
        <f t="shared" si="53"/>
        <v>0</v>
      </c>
      <c r="CS1049" s="2">
        <v>45536</v>
      </c>
      <c r="CT1049" s="19">
        <f t="shared" si="52"/>
        <v>0</v>
      </c>
    </row>
    <row r="1050" spans="96:98" ht="18.75" hidden="1" customHeight="1">
      <c r="CR1050" s="20">
        <f t="shared" si="53"/>
        <v>0</v>
      </c>
      <c r="CS1050" s="2">
        <v>45543</v>
      </c>
      <c r="CT1050" s="19">
        <f t="shared" si="52"/>
        <v>0</v>
      </c>
    </row>
    <row r="1051" spans="96:98" ht="18.75" hidden="1" customHeight="1">
      <c r="CR1051" s="20">
        <f t="shared" si="53"/>
        <v>0</v>
      </c>
      <c r="CS1051" s="2">
        <v>45550</v>
      </c>
      <c r="CT1051" s="19">
        <f t="shared" si="52"/>
        <v>0</v>
      </c>
    </row>
    <row r="1052" spans="96:98" ht="18.75" hidden="1" customHeight="1">
      <c r="CR1052" s="20">
        <f t="shared" si="53"/>
        <v>0</v>
      </c>
      <c r="CS1052" s="2">
        <v>45557</v>
      </c>
      <c r="CT1052" s="19">
        <f t="shared" si="52"/>
        <v>0</v>
      </c>
    </row>
    <row r="1053" spans="96:98" ht="18.75" hidden="1" customHeight="1">
      <c r="CR1053" s="20">
        <f t="shared" si="53"/>
        <v>0</v>
      </c>
      <c r="CS1053" s="2">
        <v>45564</v>
      </c>
      <c r="CT1053" s="19">
        <f t="shared" si="52"/>
        <v>0</v>
      </c>
    </row>
    <row r="1054" spans="96:98" ht="18.75" hidden="1" customHeight="1">
      <c r="CR1054" s="20">
        <f t="shared" si="53"/>
        <v>0</v>
      </c>
      <c r="CS1054" s="2">
        <v>45571</v>
      </c>
      <c r="CT1054" s="19">
        <f t="shared" si="52"/>
        <v>0</v>
      </c>
    </row>
    <row r="1055" spans="96:98" ht="18.75" hidden="1" customHeight="1">
      <c r="CR1055" s="20">
        <f t="shared" si="53"/>
        <v>0</v>
      </c>
      <c r="CS1055" s="2">
        <v>45578</v>
      </c>
      <c r="CT1055" s="19">
        <f t="shared" si="52"/>
        <v>0</v>
      </c>
    </row>
    <row r="1056" spans="96:98" ht="18.75" hidden="1" customHeight="1">
      <c r="CR1056" s="20">
        <f t="shared" si="53"/>
        <v>0</v>
      </c>
      <c r="CS1056" s="2">
        <v>45585</v>
      </c>
      <c r="CT1056" s="19">
        <f t="shared" si="52"/>
        <v>0</v>
      </c>
    </row>
    <row r="1057" spans="96:98" ht="18.75" hidden="1" customHeight="1">
      <c r="CR1057" s="20">
        <f t="shared" si="53"/>
        <v>0</v>
      </c>
      <c r="CS1057" s="2">
        <v>45592</v>
      </c>
      <c r="CT1057" s="19">
        <f t="shared" si="52"/>
        <v>0</v>
      </c>
    </row>
    <row r="1058" spans="96:98" ht="18.75" hidden="1" customHeight="1">
      <c r="CR1058" s="20">
        <f t="shared" si="53"/>
        <v>0</v>
      </c>
      <c r="CS1058" s="2">
        <v>45599</v>
      </c>
      <c r="CT1058" s="19">
        <f t="shared" si="52"/>
        <v>0</v>
      </c>
    </row>
    <row r="1059" spans="96:98" ht="18.75" hidden="1" customHeight="1">
      <c r="CR1059" s="20">
        <f t="shared" si="53"/>
        <v>0</v>
      </c>
      <c r="CS1059" s="2">
        <v>45606</v>
      </c>
      <c r="CT1059" s="19">
        <f t="shared" si="52"/>
        <v>0</v>
      </c>
    </row>
    <row r="1060" spans="96:98" ht="18.75" hidden="1" customHeight="1">
      <c r="CR1060" s="20">
        <f t="shared" si="53"/>
        <v>0</v>
      </c>
      <c r="CS1060" s="2">
        <v>45613</v>
      </c>
      <c r="CT1060" s="19">
        <f t="shared" si="52"/>
        <v>0</v>
      </c>
    </row>
    <row r="1061" spans="96:98" ht="18.75" hidden="1" customHeight="1">
      <c r="CR1061" s="20">
        <f t="shared" si="53"/>
        <v>0</v>
      </c>
      <c r="CS1061" s="2">
        <v>45620</v>
      </c>
      <c r="CT1061" s="19">
        <f t="shared" si="52"/>
        <v>0</v>
      </c>
    </row>
    <row r="1062" spans="96:98" ht="18.75" hidden="1" customHeight="1">
      <c r="CR1062" s="20">
        <f t="shared" si="53"/>
        <v>0</v>
      </c>
      <c r="CS1062" s="2">
        <v>45627</v>
      </c>
      <c r="CT1062" s="19">
        <f t="shared" si="52"/>
        <v>0</v>
      </c>
    </row>
    <row r="1063" spans="96:98" ht="18.75" hidden="1" customHeight="1">
      <c r="CR1063" s="20">
        <f t="shared" si="53"/>
        <v>0</v>
      </c>
      <c r="CS1063" s="2">
        <v>45634</v>
      </c>
      <c r="CT1063" s="19">
        <f t="shared" si="52"/>
        <v>0</v>
      </c>
    </row>
    <row r="1064" spans="96:98" ht="18.75" hidden="1" customHeight="1">
      <c r="CR1064" s="20">
        <f t="shared" si="53"/>
        <v>0</v>
      </c>
      <c r="CS1064" s="2">
        <v>45641</v>
      </c>
      <c r="CT1064" s="19">
        <f t="shared" si="52"/>
        <v>0</v>
      </c>
    </row>
    <row r="1065" spans="96:98" ht="18.75" hidden="1" customHeight="1">
      <c r="CR1065" s="20">
        <f t="shared" si="53"/>
        <v>0</v>
      </c>
      <c r="CS1065" s="2">
        <v>45648</v>
      </c>
      <c r="CT1065" s="19">
        <f t="shared" si="52"/>
        <v>0</v>
      </c>
    </row>
    <row r="1066" spans="96:98" ht="18.75" hidden="1" customHeight="1">
      <c r="CR1066" s="20">
        <f t="shared" si="53"/>
        <v>0</v>
      </c>
      <c r="CS1066" s="2">
        <v>45655</v>
      </c>
      <c r="CT1066" s="19">
        <f t="shared" si="52"/>
        <v>0</v>
      </c>
    </row>
    <row r="1067" spans="96:98" ht="18.75" hidden="1" customHeight="1">
      <c r="CR1067" s="20">
        <f t="shared" si="53"/>
        <v>0</v>
      </c>
      <c r="CS1067" s="2">
        <v>45662</v>
      </c>
      <c r="CT1067" s="19">
        <f t="shared" si="52"/>
        <v>0</v>
      </c>
    </row>
    <row r="1068" spans="96:98" ht="18.75" hidden="1" customHeight="1">
      <c r="CR1068" s="20">
        <f t="shared" si="53"/>
        <v>0</v>
      </c>
      <c r="CS1068" s="2">
        <v>45669</v>
      </c>
      <c r="CT1068" s="19">
        <f t="shared" si="52"/>
        <v>0</v>
      </c>
    </row>
    <row r="1069" spans="96:98" ht="18.75" hidden="1" customHeight="1">
      <c r="CR1069" s="20">
        <f t="shared" si="53"/>
        <v>0</v>
      </c>
      <c r="CS1069" s="2">
        <v>45676</v>
      </c>
      <c r="CT1069" s="19">
        <f t="shared" si="52"/>
        <v>0</v>
      </c>
    </row>
    <row r="1070" spans="96:98" ht="18.75" hidden="1" customHeight="1">
      <c r="CR1070" s="20">
        <f t="shared" si="53"/>
        <v>0</v>
      </c>
      <c r="CS1070" s="2">
        <v>45683</v>
      </c>
      <c r="CT1070" s="19">
        <f t="shared" si="52"/>
        <v>0</v>
      </c>
    </row>
    <row r="1071" spans="96:98" ht="18.75" hidden="1" customHeight="1">
      <c r="CR1071" s="20">
        <f t="shared" si="53"/>
        <v>0</v>
      </c>
      <c r="CS1071" s="2">
        <v>45690</v>
      </c>
      <c r="CT1071" s="19">
        <f t="shared" si="52"/>
        <v>0</v>
      </c>
    </row>
    <row r="1072" spans="96:98" ht="18.75" hidden="1" customHeight="1">
      <c r="CR1072" s="20">
        <f t="shared" si="53"/>
        <v>0</v>
      </c>
      <c r="CS1072" s="2">
        <v>45697</v>
      </c>
      <c r="CT1072" s="19">
        <f t="shared" si="52"/>
        <v>0</v>
      </c>
    </row>
    <row r="1073" spans="96:98" ht="18.75" hidden="1" customHeight="1">
      <c r="CR1073" s="20">
        <f t="shared" si="53"/>
        <v>0</v>
      </c>
      <c r="CS1073" s="2">
        <v>45704</v>
      </c>
      <c r="CT1073" s="19">
        <f t="shared" si="52"/>
        <v>0</v>
      </c>
    </row>
    <row r="1074" spans="96:98" ht="18.75" hidden="1" customHeight="1">
      <c r="CR1074" s="20">
        <f t="shared" si="53"/>
        <v>0</v>
      </c>
      <c r="CS1074" s="2">
        <v>45711</v>
      </c>
      <c r="CT1074" s="19">
        <f t="shared" si="52"/>
        <v>0</v>
      </c>
    </row>
    <row r="1075" spans="96:98" ht="18.75" hidden="1" customHeight="1">
      <c r="CR1075" s="20">
        <f t="shared" si="53"/>
        <v>0</v>
      </c>
      <c r="CS1075" s="2">
        <v>45718</v>
      </c>
      <c r="CT1075" s="19">
        <f t="shared" si="52"/>
        <v>0</v>
      </c>
    </row>
    <row r="1076" spans="96:98" ht="18.75" hidden="1" customHeight="1">
      <c r="CR1076" s="20">
        <f t="shared" si="53"/>
        <v>0</v>
      </c>
      <c r="CS1076" s="2">
        <v>45725</v>
      </c>
      <c r="CT1076" s="19">
        <f t="shared" si="52"/>
        <v>0</v>
      </c>
    </row>
    <row r="1077" spans="96:98" ht="18.75" hidden="1" customHeight="1">
      <c r="CR1077" s="20">
        <f t="shared" si="53"/>
        <v>0</v>
      </c>
      <c r="CS1077" s="2">
        <v>45732</v>
      </c>
      <c r="CT1077" s="19">
        <f t="shared" si="52"/>
        <v>0</v>
      </c>
    </row>
    <row r="1078" spans="96:98" ht="18.75" hidden="1" customHeight="1">
      <c r="CR1078" s="20">
        <f t="shared" si="53"/>
        <v>0</v>
      </c>
      <c r="CS1078" s="2">
        <v>45739</v>
      </c>
      <c r="CT1078" s="19">
        <f t="shared" si="52"/>
        <v>0</v>
      </c>
    </row>
    <row r="1079" spans="96:98" ht="18.75" hidden="1" customHeight="1">
      <c r="CR1079" s="20">
        <f t="shared" si="53"/>
        <v>0</v>
      </c>
      <c r="CS1079" s="2">
        <v>45746</v>
      </c>
      <c r="CT1079" s="19">
        <f t="shared" si="52"/>
        <v>0</v>
      </c>
    </row>
    <row r="1080" spans="96:98" ht="18.75" hidden="1" customHeight="1">
      <c r="CR1080" s="20">
        <f t="shared" si="53"/>
        <v>0</v>
      </c>
      <c r="CS1080" s="2">
        <v>45753</v>
      </c>
      <c r="CT1080" s="19">
        <f t="shared" si="52"/>
        <v>0</v>
      </c>
    </row>
    <row r="1081" spans="96:98" ht="18.75" hidden="1" customHeight="1">
      <c r="CR1081" s="20">
        <f t="shared" si="53"/>
        <v>0</v>
      </c>
      <c r="CS1081" s="2">
        <v>45760</v>
      </c>
      <c r="CT1081" s="19">
        <f t="shared" si="52"/>
        <v>0</v>
      </c>
    </row>
    <row r="1082" spans="96:98" ht="18.75" hidden="1" customHeight="1">
      <c r="CR1082" s="20">
        <f t="shared" si="53"/>
        <v>0</v>
      </c>
      <c r="CS1082" s="2">
        <v>45767</v>
      </c>
      <c r="CT1082" s="19">
        <f t="shared" si="52"/>
        <v>0</v>
      </c>
    </row>
    <row r="1083" spans="96:98" ht="18.75" hidden="1" customHeight="1">
      <c r="CR1083" s="20">
        <f t="shared" si="53"/>
        <v>0</v>
      </c>
      <c r="CS1083" s="2">
        <v>45774</v>
      </c>
      <c r="CT1083" s="19">
        <f t="shared" si="52"/>
        <v>0</v>
      </c>
    </row>
    <row r="1084" spans="96:98" ht="18.75" hidden="1" customHeight="1">
      <c r="CR1084" s="20">
        <f t="shared" si="53"/>
        <v>0</v>
      </c>
      <c r="CS1084" s="2">
        <v>45781</v>
      </c>
      <c r="CT1084" s="19">
        <f t="shared" si="52"/>
        <v>0</v>
      </c>
    </row>
    <row r="1085" spans="96:98" ht="18.75" hidden="1" customHeight="1">
      <c r="CR1085" s="20">
        <f t="shared" si="53"/>
        <v>0</v>
      </c>
      <c r="CS1085" s="2">
        <v>45788</v>
      </c>
      <c r="CT1085" s="19">
        <f t="shared" si="52"/>
        <v>0</v>
      </c>
    </row>
    <row r="1086" spans="96:98" ht="18.75" hidden="1" customHeight="1">
      <c r="CR1086" s="20">
        <f t="shared" si="53"/>
        <v>0</v>
      </c>
      <c r="CS1086" s="2">
        <v>45795</v>
      </c>
      <c r="CT1086" s="19">
        <f t="shared" si="52"/>
        <v>0</v>
      </c>
    </row>
    <row r="1087" spans="96:98" ht="18.75" hidden="1" customHeight="1">
      <c r="CR1087" s="20">
        <f t="shared" si="53"/>
        <v>0</v>
      </c>
      <c r="CS1087" s="2">
        <v>45802</v>
      </c>
      <c r="CT1087" s="19">
        <f t="shared" si="52"/>
        <v>0</v>
      </c>
    </row>
    <row r="1088" spans="96:98" ht="18.75" hidden="1" customHeight="1">
      <c r="CR1088" s="20">
        <f t="shared" si="53"/>
        <v>0</v>
      </c>
      <c r="CS1088" s="2">
        <v>45809</v>
      </c>
      <c r="CT1088" s="19">
        <f t="shared" si="52"/>
        <v>0</v>
      </c>
    </row>
    <row r="1089" spans="96:98" ht="18.75" hidden="1" customHeight="1">
      <c r="CR1089" s="20">
        <f t="shared" si="53"/>
        <v>0</v>
      </c>
      <c r="CS1089" s="2">
        <v>45816</v>
      </c>
      <c r="CT1089" s="19">
        <f t="shared" si="52"/>
        <v>0</v>
      </c>
    </row>
    <row r="1090" spans="96:98" ht="18.75" hidden="1" customHeight="1">
      <c r="CR1090" s="20">
        <f t="shared" si="53"/>
        <v>0</v>
      </c>
      <c r="CS1090" s="2">
        <v>45823</v>
      </c>
      <c r="CT1090" s="19">
        <f t="shared" si="52"/>
        <v>0</v>
      </c>
    </row>
    <row r="1091" spans="96:98" ht="18.75" hidden="1" customHeight="1">
      <c r="CR1091" s="20">
        <f t="shared" si="53"/>
        <v>0</v>
      </c>
      <c r="CS1091" s="2">
        <v>45830</v>
      </c>
      <c r="CT1091" s="19">
        <f t="shared" si="52"/>
        <v>0</v>
      </c>
    </row>
    <row r="1092" spans="96:98" ht="18.75" hidden="1" customHeight="1">
      <c r="CR1092" s="20">
        <f t="shared" si="53"/>
        <v>0</v>
      </c>
      <c r="CS1092" s="2">
        <v>45837</v>
      </c>
      <c r="CT1092" s="19">
        <f t="shared" si="52"/>
        <v>0</v>
      </c>
    </row>
    <row r="1093" spans="96:98" ht="18.75" hidden="1" customHeight="1">
      <c r="CR1093" s="20">
        <f t="shared" si="53"/>
        <v>0</v>
      </c>
      <c r="CS1093" s="2">
        <v>45844</v>
      </c>
      <c r="CT1093" s="19">
        <f t="shared" si="52"/>
        <v>0</v>
      </c>
    </row>
    <row r="1094" spans="96:98" ht="18.75" hidden="1" customHeight="1">
      <c r="CR1094" s="20">
        <f t="shared" si="53"/>
        <v>0</v>
      </c>
      <c r="CS1094" s="2">
        <v>45851</v>
      </c>
      <c r="CT1094" s="19">
        <f t="shared" si="52"/>
        <v>0</v>
      </c>
    </row>
    <row r="1095" spans="96:98" ht="18.75" hidden="1" customHeight="1">
      <c r="CR1095" s="20">
        <f t="shared" si="53"/>
        <v>0</v>
      </c>
      <c r="CS1095" s="2">
        <v>45858</v>
      </c>
      <c r="CT1095" s="19">
        <f t="shared" si="52"/>
        <v>0</v>
      </c>
    </row>
    <row r="1096" spans="96:98" ht="18.75" hidden="1" customHeight="1">
      <c r="CR1096" s="20">
        <f t="shared" si="53"/>
        <v>0</v>
      </c>
      <c r="CS1096" s="2">
        <v>45865</v>
      </c>
      <c r="CT1096" s="19">
        <f t="shared" si="52"/>
        <v>0</v>
      </c>
    </row>
    <row r="1097" spans="96:98" ht="18.75" hidden="1" customHeight="1">
      <c r="CR1097" s="20">
        <f t="shared" si="53"/>
        <v>0</v>
      </c>
      <c r="CS1097" s="2">
        <v>45872</v>
      </c>
      <c r="CT1097" s="19">
        <f t="shared" si="52"/>
        <v>0</v>
      </c>
    </row>
    <row r="1098" spans="96:98" ht="18.75" hidden="1" customHeight="1">
      <c r="CR1098" s="20">
        <f t="shared" si="53"/>
        <v>0</v>
      </c>
      <c r="CS1098" s="2">
        <v>45879</v>
      </c>
      <c r="CT1098" s="19">
        <f t="shared" si="52"/>
        <v>0</v>
      </c>
    </row>
    <row r="1099" spans="96:98" ht="18.75" hidden="1" customHeight="1">
      <c r="CR1099" s="20">
        <f t="shared" si="53"/>
        <v>0</v>
      </c>
      <c r="CS1099" s="2">
        <v>45886</v>
      </c>
      <c r="CT1099" s="19">
        <f t="shared" si="52"/>
        <v>0</v>
      </c>
    </row>
    <row r="1100" spans="96:98" ht="18.75" hidden="1" customHeight="1">
      <c r="CR1100" s="20">
        <f t="shared" si="53"/>
        <v>0</v>
      </c>
      <c r="CS1100" s="2">
        <v>45893</v>
      </c>
      <c r="CT1100" s="19">
        <f t="shared" si="52"/>
        <v>0</v>
      </c>
    </row>
    <row r="1101" spans="96:98" ht="18.75" hidden="1" customHeight="1">
      <c r="CR1101" s="20">
        <f t="shared" si="53"/>
        <v>0</v>
      </c>
      <c r="CS1101" s="2">
        <v>45900</v>
      </c>
      <c r="CT1101" s="19">
        <f t="shared" si="52"/>
        <v>0</v>
      </c>
    </row>
    <row r="1102" spans="96:98" ht="18.75" hidden="1" customHeight="1">
      <c r="CR1102" s="20">
        <f t="shared" si="53"/>
        <v>0</v>
      </c>
      <c r="CS1102" s="2">
        <v>45907</v>
      </c>
      <c r="CT1102" s="19">
        <f t="shared" si="52"/>
        <v>0</v>
      </c>
    </row>
    <row r="1103" spans="96:98" ht="18.75" hidden="1" customHeight="1">
      <c r="CR1103" s="20">
        <f t="shared" si="53"/>
        <v>0</v>
      </c>
      <c r="CS1103" s="2">
        <v>45914</v>
      </c>
      <c r="CT1103" s="19">
        <f t="shared" si="52"/>
        <v>0</v>
      </c>
    </row>
    <row r="1104" spans="96:98" ht="18.75" hidden="1" customHeight="1">
      <c r="CR1104" s="20">
        <f t="shared" si="53"/>
        <v>0</v>
      </c>
      <c r="CS1104" s="2">
        <v>45921</v>
      </c>
      <c r="CT1104" s="19">
        <f t="shared" si="52"/>
        <v>0</v>
      </c>
    </row>
    <row r="1105" spans="96:98" ht="18.75" hidden="1" customHeight="1">
      <c r="CR1105" s="20">
        <f t="shared" si="53"/>
        <v>0</v>
      </c>
      <c r="CS1105" s="2">
        <v>45928</v>
      </c>
      <c r="CT1105" s="19">
        <f t="shared" si="52"/>
        <v>0</v>
      </c>
    </row>
    <row r="1106" spans="96:98" ht="18.75" hidden="1" customHeight="1">
      <c r="CR1106" s="20">
        <f t="shared" si="53"/>
        <v>0</v>
      </c>
      <c r="CS1106" s="2">
        <v>45935</v>
      </c>
      <c r="CT1106" s="19">
        <f t="shared" si="52"/>
        <v>0</v>
      </c>
    </row>
    <row r="1107" spans="96:98" ht="18.75" hidden="1" customHeight="1">
      <c r="CR1107" s="20">
        <f t="shared" si="53"/>
        <v>0</v>
      </c>
      <c r="CS1107" s="2">
        <v>45942</v>
      </c>
      <c r="CT1107" s="19">
        <f t="shared" si="52"/>
        <v>0</v>
      </c>
    </row>
    <row r="1108" spans="96:98" ht="18.75" hidden="1" customHeight="1">
      <c r="CR1108" s="20">
        <f t="shared" si="53"/>
        <v>0</v>
      </c>
      <c r="CS1108" s="2">
        <v>45949</v>
      </c>
      <c r="CT1108" s="19">
        <f t="shared" si="52"/>
        <v>0</v>
      </c>
    </row>
    <row r="1109" spans="96:98" ht="18.75" hidden="1" customHeight="1">
      <c r="CR1109" s="20">
        <f t="shared" si="53"/>
        <v>0</v>
      </c>
      <c r="CS1109" s="2">
        <v>45956</v>
      </c>
      <c r="CT1109" s="19">
        <f t="shared" si="52"/>
        <v>0</v>
      </c>
    </row>
    <row r="1110" spans="96:98" ht="18.75" hidden="1" customHeight="1">
      <c r="CR1110" s="20">
        <f t="shared" si="53"/>
        <v>0</v>
      </c>
      <c r="CS1110" s="2">
        <v>45963</v>
      </c>
      <c r="CT1110" s="19">
        <f t="shared" ref="CT1110:CT1119" si="54">IF(CR1110=CS1110,2,0)</f>
        <v>0</v>
      </c>
    </row>
    <row r="1111" spans="96:98" ht="18.75" hidden="1" customHeight="1">
      <c r="CR1111" s="20">
        <f t="shared" ref="CR1111:CR1119" si="55">CR1110</f>
        <v>0</v>
      </c>
      <c r="CS1111" s="2">
        <v>45970</v>
      </c>
      <c r="CT1111" s="19">
        <f t="shared" si="54"/>
        <v>0</v>
      </c>
    </row>
    <row r="1112" spans="96:98" ht="18.75" hidden="1" customHeight="1">
      <c r="CR1112" s="20">
        <f t="shared" si="55"/>
        <v>0</v>
      </c>
      <c r="CS1112" s="2">
        <v>45977</v>
      </c>
      <c r="CT1112" s="19">
        <f t="shared" si="54"/>
        <v>0</v>
      </c>
    </row>
    <row r="1113" spans="96:98" ht="18.75" hidden="1" customHeight="1">
      <c r="CR1113" s="20">
        <f t="shared" si="55"/>
        <v>0</v>
      </c>
      <c r="CS1113" s="2">
        <v>45984</v>
      </c>
      <c r="CT1113" s="19">
        <f t="shared" si="54"/>
        <v>0</v>
      </c>
    </row>
    <row r="1114" spans="96:98" ht="18.75" hidden="1" customHeight="1">
      <c r="CR1114" s="20">
        <f t="shared" si="55"/>
        <v>0</v>
      </c>
      <c r="CS1114" s="2">
        <v>45991</v>
      </c>
      <c r="CT1114" s="19">
        <f t="shared" si="54"/>
        <v>0</v>
      </c>
    </row>
    <row r="1115" spans="96:98" ht="18.75" hidden="1" customHeight="1">
      <c r="CR1115" s="20">
        <f t="shared" si="55"/>
        <v>0</v>
      </c>
      <c r="CS1115" s="2">
        <v>45998</v>
      </c>
      <c r="CT1115" s="19">
        <f t="shared" si="54"/>
        <v>0</v>
      </c>
    </row>
    <row r="1116" spans="96:98" ht="18.75" hidden="1" customHeight="1">
      <c r="CR1116" s="20">
        <f t="shared" si="55"/>
        <v>0</v>
      </c>
      <c r="CS1116" s="2">
        <v>46005</v>
      </c>
      <c r="CT1116" s="19">
        <f t="shared" si="54"/>
        <v>0</v>
      </c>
    </row>
    <row r="1117" spans="96:98" ht="18.75" hidden="1" customHeight="1">
      <c r="CR1117" s="20">
        <f t="shared" si="55"/>
        <v>0</v>
      </c>
      <c r="CS1117" s="2">
        <v>46012</v>
      </c>
      <c r="CT1117" s="19">
        <f t="shared" si="54"/>
        <v>0</v>
      </c>
    </row>
    <row r="1118" spans="96:98" ht="18.75" hidden="1" customHeight="1">
      <c r="CR1118" s="20">
        <f t="shared" si="55"/>
        <v>0</v>
      </c>
      <c r="CS1118" s="2">
        <v>46019</v>
      </c>
      <c r="CT1118" s="19">
        <f t="shared" si="54"/>
        <v>0</v>
      </c>
    </row>
    <row r="1119" spans="96:98" ht="18.75" hidden="1" customHeight="1">
      <c r="CR1119" s="20">
        <f t="shared" si="55"/>
        <v>0</v>
      </c>
      <c r="CS1119" s="2">
        <v>46026</v>
      </c>
      <c r="CT1119" s="19">
        <f t="shared" si="54"/>
        <v>0</v>
      </c>
    </row>
    <row r="1120" spans="96:98" ht="12.75" hidden="1" customHeight="1">
      <c r="CT1120" s="1">
        <f>SUM(CT22:CT1119)</f>
        <v>0</v>
      </c>
    </row>
  </sheetData>
  <sheetProtection algorithmName="SHA-512" hashValue="tHwXpV0m4eoqoyWOE26eQqe+Xb90mOJ0VzkaBXuBxaU7iaOQjmWmAYTXT0BBeQVGrE6j58iy3m3NSyjQzfygMw==" saltValue="wzEp3/PnlSvjPl2nUVgxfA==" spinCount="100000" sheet="1" objects="1" scenarios="1"/>
  <mergeCells count="49">
    <mergeCell ref="C13:F13"/>
    <mergeCell ref="C4:V4"/>
    <mergeCell ref="C6:F7"/>
    <mergeCell ref="H6:I6"/>
    <mergeCell ref="BD6:BF6"/>
    <mergeCell ref="H7:I7"/>
    <mergeCell ref="C9:E9"/>
    <mergeCell ref="H9:I9"/>
    <mergeCell ref="M9:V9"/>
    <mergeCell ref="M10:U13"/>
    <mergeCell ref="V10:V13"/>
    <mergeCell ref="C11:F11"/>
    <mergeCell ref="H11:I12"/>
    <mergeCell ref="C12:E12"/>
    <mergeCell ref="C22:F22"/>
    <mergeCell ref="T22:U22"/>
    <mergeCell ref="C14:F16"/>
    <mergeCell ref="M16:U16"/>
    <mergeCell ref="C18:F18"/>
    <mergeCell ref="M18:U18"/>
    <mergeCell ref="C19:J19"/>
    <mergeCell ref="M19:V19"/>
    <mergeCell ref="AB20:AJ20"/>
    <mergeCell ref="C21:F21"/>
    <mergeCell ref="T21:U21"/>
    <mergeCell ref="AC21:AI21"/>
    <mergeCell ref="AK21:AQ21"/>
    <mergeCell ref="C23:F23"/>
    <mergeCell ref="H23:J23"/>
    <mergeCell ref="T23:U23"/>
    <mergeCell ref="V23:W23"/>
    <mergeCell ref="C24:F24"/>
    <mergeCell ref="AF26:AI27"/>
    <mergeCell ref="AK26:AL27"/>
    <mergeCell ref="C27:F28"/>
    <mergeCell ref="H28:J28"/>
    <mergeCell ref="AC30:AI30"/>
    <mergeCell ref="AK30:AQ30"/>
    <mergeCell ref="C26:J26"/>
    <mergeCell ref="AC66:AI66"/>
    <mergeCell ref="AK66:AQ66"/>
    <mergeCell ref="AU69:AU73"/>
    <mergeCell ref="C33:J34"/>
    <mergeCell ref="AC39:AI39"/>
    <mergeCell ref="AK39:AQ39"/>
    <mergeCell ref="AC48:AI48"/>
    <mergeCell ref="AK48:AQ48"/>
    <mergeCell ref="AC57:AI57"/>
    <mergeCell ref="AK57:AQ57"/>
  </mergeCells>
  <conditionalFormatting sqref="AC21:AQ25 AC28:AQ73 AC26:AE27 AJ26:AJ27 AM26:AQ27">
    <cfRule type="cellIs" dxfId="8" priority="8" operator="between">
      <formula>$BD$21</formula>
      <formula>$BD$40</formula>
    </cfRule>
  </conditionalFormatting>
  <conditionalFormatting sqref="P21:P69">
    <cfRule type="notContainsBlanks" dxfId="7" priority="7">
      <formula>LEN(TRIM(P21))&gt;0</formula>
    </cfRule>
  </conditionalFormatting>
  <conditionalFormatting sqref="Q21:Q69">
    <cfRule type="cellIs" dxfId="6" priority="6" operator="equal">
      <formula>$X$73</formula>
    </cfRule>
  </conditionalFormatting>
  <conditionalFormatting sqref="R22:R69">
    <cfRule type="cellIs" dxfId="5" priority="5" operator="lessThanOrEqual">
      <formula>$X$73</formula>
    </cfRule>
  </conditionalFormatting>
  <conditionalFormatting sqref="H23">
    <cfRule type="expression" dxfId="4" priority="4">
      <formula>$AC$12</formula>
    </cfRule>
  </conditionalFormatting>
  <conditionalFormatting sqref="AK26:AL27">
    <cfRule type="expression" dxfId="3" priority="3">
      <formula>$AC$14</formula>
    </cfRule>
  </conditionalFormatting>
  <conditionalFormatting sqref="R21">
    <cfRule type="notContainsBlanks" dxfId="2" priority="9">
      <formula>LEN(TRIM(R21))&gt;0</formula>
    </cfRule>
  </conditionalFormatting>
  <conditionalFormatting sqref="S22">
    <cfRule type="notContainsBlanks" dxfId="1" priority="10">
      <formula>LEN(TRIM(S22))&gt;0</formula>
    </cfRule>
  </conditionalFormatting>
  <conditionalFormatting sqref="I27 H28">
    <cfRule type="expression" dxfId="0" priority="1">
      <formula>$AC$14</formula>
    </cfRule>
  </conditionalFormatting>
  <dataValidations count="3">
    <dataValidation type="list" allowBlank="1" showInputMessage="1" showErrorMessage="1" sqref="H7:I7 I16">
      <formula1>$CE$18:$CE$68</formula1>
    </dataValidation>
    <dataValidation type="list" showInputMessage="1" showErrorMessage="1" sqref="AV87:AV88">
      <formula1>$AD$36:$AD$84</formula1>
    </dataValidation>
    <dataValidation allowBlank="1" showInputMessage="1" showErrorMessage="1" errorTitle="Invalid Year" error="Enter a year from 1900 to 9999, or use the scroll bar to find a year." sqref="AC18:AC19"/>
  </dataValidations>
  <printOptions horizontalCentered="1" verticalCentered="1"/>
  <pageMargins left="0.5" right="0.5" top="0.5" bottom="0.5" header="0.3" footer="0.3"/>
  <pageSetup scale="44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Sep Leave </vt:lpstr>
      <vt:lpstr>Dark Mode</vt:lpstr>
      <vt:lpstr>'Dark Mode'!CalendarYear</vt:lpstr>
      <vt:lpstr>'Sep Leave '!CalendarYear</vt:lpstr>
      <vt:lpstr>'Dark Mode'!Print_Area</vt:lpstr>
      <vt:lpstr>'Sep Leave '!Print_Area</vt:lpstr>
    </vt:vector>
  </TitlesOfParts>
  <Company>U.S. Department of Defense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Amato, Joshua M YN2</dc:creator>
  <cp:lastModifiedBy>Rich</cp:lastModifiedBy>
  <cp:lastPrinted>2020-09-30T12:32:01Z</cp:lastPrinted>
  <dcterms:created xsi:type="dcterms:W3CDTF">2020-09-30T11:44:21Z</dcterms:created>
  <dcterms:modified xsi:type="dcterms:W3CDTF">2020-12-08T17:17:36Z</dcterms:modified>
</cp:coreProperties>
</file>